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601" firstSheet="9" activeTab="16"/>
  </bookViews>
  <sheets>
    <sheet name="1.1.sz.mell." sheetId="1" r:id="rId1"/>
    <sheet name="1.2.sz.mell." sheetId="2" r:id="rId2"/>
    <sheet name="1.3.sz.mell." sheetId="3" r:id="rId3"/>
    <sheet name="1.4.sz.mell." sheetId="4" r:id="rId4"/>
    <sheet name="2. sz.mell." sheetId="5" r:id="rId5"/>
    <sheet name="3.sz.mell.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9.sz.mell." sheetId="12" r:id="rId12"/>
    <sheet name="10.sz.mell." sheetId="13" r:id="rId13"/>
    <sheet name="10.a.mell." sheetId="14" r:id="rId14"/>
    <sheet name="11.sz.mell." sheetId="15" r:id="rId15"/>
    <sheet name="12.sz.mell." sheetId="16" r:id="rId16"/>
    <sheet name="13.sz.mell." sheetId="17" r:id="rId17"/>
  </sheets>
  <definedNames>
    <definedName name="_xlnm.Print_Area" localSheetId="14">'11.sz.mell.'!$A$1:$B$25</definedName>
    <definedName name="_xlnm.Print_Area" localSheetId="16">'13.sz.mell.'!$A$1:$N$32</definedName>
    <definedName name="_xlnm.Print_Area" localSheetId="8">'6.sz.mell.'!$A$1:$C$17</definedName>
  </definedNames>
  <calcPr fullCalcOnLoad="1"/>
</workbook>
</file>

<file path=xl/sharedStrings.xml><?xml version="1.0" encoding="utf-8"?>
<sst xmlns="http://schemas.openxmlformats.org/spreadsheetml/2006/main" count="523" uniqueCount="357">
  <si>
    <t xml:space="preserve"> </t>
  </si>
  <si>
    <t>Felújítás</t>
  </si>
  <si>
    <t>Összesen</t>
  </si>
  <si>
    <t>Kiadások</t>
  </si>
  <si>
    <t>terv</t>
  </si>
  <si>
    <t>1.</t>
  </si>
  <si>
    <t>4.</t>
  </si>
  <si>
    <t>5.</t>
  </si>
  <si>
    <t>2.</t>
  </si>
  <si>
    <t>3.</t>
  </si>
  <si>
    <t>Ápolási díj</t>
  </si>
  <si>
    <t>Pénzbeli szociális juttatások</t>
  </si>
  <si>
    <t>Időskorúak támogatása</t>
  </si>
  <si>
    <t>Pénzbeli támogatás</t>
  </si>
  <si>
    <t>Lakásfenntartási támogatás</t>
  </si>
  <si>
    <t>Önkormányzati közfoglalkoztatás</t>
  </si>
  <si>
    <t xml:space="preserve">                            Szociális juttatások</t>
  </si>
  <si>
    <t xml:space="preserve">    ÁLLAMI TÁMOGATÁS ÖSSZESEN</t>
  </si>
  <si>
    <t>BEVÉTELEK</t>
  </si>
  <si>
    <t>Iparűzési adó</t>
  </si>
  <si>
    <t>Gépjármű adó</t>
  </si>
  <si>
    <t>Központosított támogatás</t>
  </si>
  <si>
    <t>Tárgyi eszköz értékesítés</t>
  </si>
  <si>
    <t>Pénzmaradvány</t>
  </si>
  <si>
    <t>Sorszám</t>
  </si>
  <si>
    <t>BERUHÁZÁSOK - FELÚJÍTÁSOK</t>
  </si>
  <si>
    <t>Megnevezés</t>
  </si>
  <si>
    <t xml:space="preserve">   Rendszeres szociális juttatások</t>
  </si>
  <si>
    <t>Közgyógyellátás</t>
  </si>
  <si>
    <t>Rendkívüli gyermekvédelmi támog.</t>
  </si>
  <si>
    <t>Temetési segély</t>
  </si>
  <si>
    <t xml:space="preserve">     Eseti pénzbeli ellátások</t>
  </si>
  <si>
    <t xml:space="preserve">    Természetbeni ellátások</t>
  </si>
  <si>
    <t xml:space="preserve">     SZOCIÁLIS JUTTATÁSOK ÖSSZ.</t>
  </si>
  <si>
    <t>Személyi juttatások</t>
  </si>
  <si>
    <t>Dologi kiadás</t>
  </si>
  <si>
    <t>Szociális juttatás</t>
  </si>
  <si>
    <t>Ellátottak juttatása</t>
  </si>
  <si>
    <t>Beruházás</t>
  </si>
  <si>
    <t>Talajterhelési díj</t>
  </si>
  <si>
    <t>Bursa ösztöndíj</t>
  </si>
  <si>
    <t>Munkaadókat terhelő járulék</t>
  </si>
  <si>
    <t>Szja</t>
  </si>
  <si>
    <t>Egyéb sajátos bevétel</t>
  </si>
  <si>
    <t>Civil szervezetek támogatása</t>
  </si>
  <si>
    <t>Átadott működési pénzeszköz ÁH-n belülre</t>
  </si>
  <si>
    <t>Átadott működési pénzeszköz ÁH-n kívülre</t>
  </si>
  <si>
    <t>Állami támogatás</t>
  </si>
  <si>
    <t>Értékpapír vásárlás</t>
  </si>
  <si>
    <t>Átadott felhalmozási pénzeszköz ÁH-n belülre</t>
  </si>
  <si>
    <t>Átadott felhalmozási pénzeszköz ÁH-n kívülre</t>
  </si>
  <si>
    <t>Tartalék</t>
  </si>
  <si>
    <t>2013. évi terv</t>
  </si>
  <si>
    <t xml:space="preserve">             Beruházások összesen</t>
  </si>
  <si>
    <t xml:space="preserve">              Felújítás összesen</t>
  </si>
  <si>
    <t>FEJLESZTÉSI KIADÁSOK ÖSSZESEN</t>
  </si>
  <si>
    <t>Részesedés vásárlás</t>
  </si>
  <si>
    <t>Lakásépítési kölcsön törlesztés</t>
  </si>
  <si>
    <t>Szociális kölcsön törlesztés</t>
  </si>
  <si>
    <t>Pénzmaradvány felhasználás</t>
  </si>
  <si>
    <t xml:space="preserve"> 2013. évi</t>
  </si>
  <si>
    <t>KIADÁSOK</t>
  </si>
  <si>
    <t>Intézményi működési bevételek</t>
  </si>
  <si>
    <t>Működési célú átvétel ÁH-n belülről</t>
  </si>
  <si>
    <t>Működési célú átadás ÁH-n belülre</t>
  </si>
  <si>
    <t>Működési célú átvétel ÁH-n kívülről</t>
  </si>
  <si>
    <t>Működési célú átadás ÁH-n kívülre</t>
  </si>
  <si>
    <t xml:space="preserve">         Működési bevételek</t>
  </si>
  <si>
    <t xml:space="preserve">         Működési kiadások összesen</t>
  </si>
  <si>
    <t>Átadott vagyon üzemeltetési díj</t>
  </si>
  <si>
    <t>Felhalmozási célú átvétel ÁH-n belülről</t>
  </si>
  <si>
    <t>Felhalmozási célú átadás ÁH-n belülre</t>
  </si>
  <si>
    <t>Felhalmozási célú átvétel ÁH-n kívülről</t>
  </si>
  <si>
    <t>Felhalmozási célú átadás ÁH-n kívülre</t>
  </si>
  <si>
    <t xml:space="preserve">          Felhalmozási bevételek</t>
  </si>
  <si>
    <t xml:space="preserve">          Felhalmozási kiadások</t>
  </si>
  <si>
    <t>Lakásépítési kölcsön</t>
  </si>
  <si>
    <t>Szociális kölcsön</t>
  </si>
  <si>
    <t>Egyéb kölcsön törlesztés</t>
  </si>
  <si>
    <t>Egyéb kölcsön</t>
  </si>
  <si>
    <t>Osztalék</t>
  </si>
  <si>
    <t xml:space="preserve">  PÉNZFORGALMI KIADÁS ÖSSZESEN</t>
  </si>
  <si>
    <t>Általános tartalék</t>
  </si>
  <si>
    <t>Céltartalék</t>
  </si>
  <si>
    <t xml:space="preserve">   Pénzforgalom nélküli bevételek</t>
  </si>
  <si>
    <t xml:space="preserve">          Tartalék összesen (pénzforg.nélkül)</t>
  </si>
  <si>
    <t>Passzív függő, átfutó</t>
  </si>
  <si>
    <t>Aktív függő, átfutó</t>
  </si>
  <si>
    <t xml:space="preserve">    BEVÉTELEK ÖSSZESEN</t>
  </si>
  <si>
    <t xml:space="preserve">                KIADÁSOK ÖSSZESEN</t>
  </si>
  <si>
    <t>Zöldterület gazdálkodással kapcsolatos feladatok</t>
  </si>
  <si>
    <t>Közvilágítási fenntartása</t>
  </si>
  <si>
    <t>Egyéb kötelező feladatok  támogatása</t>
  </si>
  <si>
    <t>Bevételek</t>
  </si>
  <si>
    <t>Int. működési bevételek</t>
  </si>
  <si>
    <t>Dologi kiadások</t>
  </si>
  <si>
    <t>Átvett működési péneszközök ÁH-n belülről</t>
  </si>
  <si>
    <t xml:space="preserve">Átvett működési pénzeszközök ÁH-n kívülről </t>
  </si>
  <si>
    <t>Szociális támogatás</t>
  </si>
  <si>
    <t xml:space="preserve">                   Működési célú bevételek</t>
  </si>
  <si>
    <t xml:space="preserve">             Működési célú kiadások</t>
  </si>
  <si>
    <t xml:space="preserve">                   Előző évi működési pénzmaradvány</t>
  </si>
  <si>
    <t xml:space="preserve">             Működési tartalék</t>
  </si>
  <si>
    <t>Működési hitel felvét</t>
  </si>
  <si>
    <t>Működési célú  hitel törlesztés</t>
  </si>
  <si>
    <t>Működési kölcsön igénybevétele, kölcsön visszat.</t>
  </si>
  <si>
    <t>Működési kölcsön nyújtás, törlesztés</t>
  </si>
  <si>
    <t>Értékpapír kibocsátás, értékesítés</t>
  </si>
  <si>
    <t xml:space="preserve">                   Finanszírozási célú bevételek</t>
  </si>
  <si>
    <t xml:space="preserve">             Finanszírozási célú kiadások</t>
  </si>
  <si>
    <t>MŰKÖDÉSI  BEVÉTELEK ÖSSZESEN</t>
  </si>
  <si>
    <t>MŰKÖDÉSI KIADÁSOK ÖSSZ.</t>
  </si>
  <si>
    <t>Hiány:</t>
  </si>
  <si>
    <t>Többlet:</t>
  </si>
  <si>
    <t>Tárgyi  eszköz értékesítés</t>
  </si>
  <si>
    <t>Önkormányzat sajátos felhalm. bevétele</t>
  </si>
  <si>
    <t>Pénzügyi befektetések bevételei</t>
  </si>
  <si>
    <t>Pénzügyi befektetések kiadásai</t>
  </si>
  <si>
    <t>Átvett felhalmozási péneszközök ÁH-n belülről</t>
  </si>
  <si>
    <t xml:space="preserve">Átvett felhalmozási pénzeszközök ÁH-n kívülről </t>
  </si>
  <si>
    <t>Építmény adó</t>
  </si>
  <si>
    <t xml:space="preserve">                    Felhalmozási bevételek</t>
  </si>
  <si>
    <t xml:space="preserve">             Felhalmozási kiadások</t>
  </si>
  <si>
    <t xml:space="preserve">                    Előző évi felhalmozási pénzmaradvány</t>
  </si>
  <si>
    <t xml:space="preserve">             Felhalmozási tartalék</t>
  </si>
  <si>
    <t>Felhalmozási hitel felvétel</t>
  </si>
  <si>
    <t>Felhalmozási hitel törlesztés</t>
  </si>
  <si>
    <t>Kapott kölcsön, nyújtott kölcsön visszatérülése</t>
  </si>
  <si>
    <t>Kölcsön törlesztés, kölcsön nyújtás</t>
  </si>
  <si>
    <t xml:space="preserve">                    Finanszírozási célú bevételek</t>
  </si>
  <si>
    <t>FELHALMOZÁSI BEVÉTELEK ÖSSZESEN</t>
  </si>
  <si>
    <t>FELHALMOZÁSI KIADÁSOK ÖSSZ.</t>
  </si>
  <si>
    <t xml:space="preserve">              BEVÉTELEK ÖSSZESEN</t>
  </si>
  <si>
    <t xml:space="preserve">                 KIADÁSOK ÖSSZESEN</t>
  </si>
  <si>
    <t>Jogcímek</t>
  </si>
  <si>
    <t>áthúzódó</t>
  </si>
  <si>
    <t>Támogatás</t>
  </si>
  <si>
    <t>Személyi jutt.</t>
  </si>
  <si>
    <t>Önerő</t>
  </si>
  <si>
    <t>Munkaadói járulék</t>
  </si>
  <si>
    <t xml:space="preserve">      Bevétel össz.</t>
  </si>
  <si>
    <t xml:space="preserve">   Kiadás össz: </t>
  </si>
  <si>
    <t>2014.</t>
  </si>
  <si>
    <t>2015.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</si>
  <si>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</si>
  <si>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</si>
  <si>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</si>
  <si>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</si>
  <si>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</si>
  <si>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</si>
  <si>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</si>
  <si>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</si>
  <si>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</si>
  <si>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</si>
  <si>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</si>
  <si>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</si>
  <si>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</si>
  <si>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és tőkejellegű bev.</t>
  </si>
  <si>
    <t>Támogatásértékű bevételek</t>
  </si>
  <si>
    <t>Átvett pénzeszközök</t>
  </si>
  <si>
    <t>Bevételek összesen:</t>
  </si>
  <si>
    <t>Járulékok</t>
  </si>
  <si>
    <t>Dologi jellegű kiadások</t>
  </si>
  <si>
    <t>Beruházások</t>
  </si>
  <si>
    <t>Felújtások</t>
  </si>
  <si>
    <t>Támogatásértékű kiadások</t>
  </si>
  <si>
    <t xml:space="preserve"> Pénzeszköz átadás</t>
  </si>
  <si>
    <t>Szociális juttatások</t>
  </si>
  <si>
    <t>Kölcsön nyújtás</t>
  </si>
  <si>
    <t>Kiadások összesen:</t>
  </si>
  <si>
    <t>2012. év</t>
  </si>
  <si>
    <t>2013. terv</t>
  </si>
  <si>
    <t>Közhatalmi bevételek</t>
  </si>
  <si>
    <t>Átengedett központi adók</t>
  </si>
  <si>
    <t>Közös hivatal működési támogatása</t>
  </si>
  <si>
    <t>Közös Hivatal működési támogatása</t>
  </si>
  <si>
    <t>Önkorm.hiv.műk.támog.</t>
  </si>
  <si>
    <t>Település üzem.kapcs.felad.támog.</t>
  </si>
  <si>
    <t>Helyi önk.működtetése összesen</t>
  </si>
  <si>
    <t>Telep.önk.műk.támog.össz.</t>
  </si>
  <si>
    <t>Iskolai étkeztetés támog.</t>
  </si>
  <si>
    <t>Ingy.és kedv.gyermekétk.támog.össz.</t>
  </si>
  <si>
    <t>Telep.önk.szoc.és gyermekjóléti feladat támog.össz.</t>
  </si>
  <si>
    <t>Könyvtári,közműv.feladat támog.</t>
  </si>
  <si>
    <t>Telep.önk.kult.feladat támog.össz.</t>
  </si>
  <si>
    <t>Köztemető fenntartása</t>
  </si>
  <si>
    <t>Közutak fenntartása</t>
  </si>
  <si>
    <t>Rendszeres szociális segély (RSZS)</t>
  </si>
  <si>
    <t xml:space="preserve">Foglalkoztatást helyettesítő támogatás (FHT)  </t>
  </si>
  <si>
    <t xml:space="preserve">Ápolási díj  emelt szintű  </t>
  </si>
  <si>
    <t>Rendszeres gyermekvédelmi tám.  (2 alk. * 5 800,-Ft/fő)</t>
  </si>
  <si>
    <t>Lakásfenntartási támogatás (LFT)</t>
  </si>
  <si>
    <t>Átmeneti segély (PM hatáskör, Szociális Bizottság)</t>
  </si>
  <si>
    <t>KÖLTSÉGVETÉSI BEVÉTELEK ÉS KIADÁSOK EGYENLEGE</t>
  </si>
  <si>
    <t xml:space="preserve">KÜLSŐ FORRÁS BEVONÁSÁVAL – HITEL, KÖLCSÖN -  FINANSZÍROZHATÓ HIÁNY ÖSSZEGE </t>
  </si>
  <si>
    <t>2013. évi külső forrásból fedezhető összes hiány (1+2)</t>
  </si>
  <si>
    <t>Költségvetési hiány, többlet ( költségvetési bevételek  - költségvetési kiadások) (+/-)</t>
  </si>
  <si>
    <t xml:space="preserve">2013. évi külső forrásból fedezhető működési hiány  </t>
  </si>
  <si>
    <t xml:space="preserve">2013. évi külső forrásból fedezhető felhalmozási hiány </t>
  </si>
  <si>
    <t>9. számú melléklet</t>
  </si>
  <si>
    <t>ezer Ft-ban</t>
  </si>
  <si>
    <t>Előirányzat</t>
  </si>
  <si>
    <t>Műszaki Igazgatási Társulás</t>
  </si>
  <si>
    <t>Rendőrség támogatása</t>
  </si>
  <si>
    <t>Többcélú Kistérségi Társulás</t>
  </si>
  <si>
    <t>Tordosa-kupa</t>
  </si>
  <si>
    <t>BURSA ösztöndíj pályázat</t>
  </si>
  <si>
    <t>Támogatásértékű működési kiadások összesen</t>
  </si>
  <si>
    <t>Sportegyesület támogatása</t>
  </si>
  <si>
    <t>Tűzoltóegyesület</t>
  </si>
  <si>
    <t>Működési célú pénzeszköz átadás ÁH.kívülre</t>
  </si>
  <si>
    <t xml:space="preserve">Pannon-Víz Zrt. </t>
  </si>
  <si>
    <t>Első ízben lakáshoz jutók támogatása</t>
  </si>
  <si>
    <t>Felhalmozási célú pénzeszköz átadás ÁH. kívülre</t>
  </si>
  <si>
    <t xml:space="preserve">2013. évi Véglegesen átadott pénzeszközök </t>
  </si>
  <si>
    <t>Támogatásértékű működési bevétel összesen</t>
  </si>
  <si>
    <t>Rajka és Vidéke Takarékszövetkezet</t>
  </si>
  <si>
    <t xml:space="preserve">KIK támogatás </t>
  </si>
  <si>
    <t>Közfoglalkoztatás támogatása</t>
  </si>
  <si>
    <t>Rendszeres gyermekvédelmi támogatás</t>
  </si>
  <si>
    <t>Támogatásértékű felhalmozási bevétel összesen</t>
  </si>
  <si>
    <t>Pénzeszköz átvétel összesen</t>
  </si>
  <si>
    <t>Pénzeszköz átadás összesen</t>
  </si>
  <si>
    <t>Kölcsön jellege</t>
  </si>
  <si>
    <t>Nyújtás</t>
  </si>
  <si>
    <t>Összeg</t>
  </si>
  <si>
    <t>Lejárat</t>
  </si>
  <si>
    <t>Törlesztések évenként</t>
  </si>
  <si>
    <t>2016.</t>
  </si>
  <si>
    <t>2017.</t>
  </si>
  <si>
    <t>Felhalmozási célú kölcsön összesen</t>
  </si>
  <si>
    <t>Kedvezmény</t>
  </si>
  <si>
    <t>Mentesség</t>
  </si>
  <si>
    <t>Törvényi</t>
  </si>
  <si>
    <t>Rendeleti</t>
  </si>
  <si>
    <t>Gépjárműadó</t>
  </si>
  <si>
    <t>Helyiségek, eszközök hasznosításából származó bevételből</t>
  </si>
  <si>
    <t>2013. évi Közvetett támogatások</t>
  </si>
  <si>
    <t>Közvilágítás</t>
  </si>
  <si>
    <t>Közutak</t>
  </si>
  <si>
    <t>Egészségügyi alapellátás</t>
  </si>
  <si>
    <t>Köztisztaság</t>
  </si>
  <si>
    <t>Óvodai ellátás</t>
  </si>
  <si>
    <t>Könyvtár, kultúra</t>
  </si>
  <si>
    <t>Szociális ellátások, gyermekvédelmi ellátások</t>
  </si>
  <si>
    <t xml:space="preserve">   ebből: - szociális étkeztetés</t>
  </si>
  <si>
    <t xml:space="preserve">             - családsegítés, gyermekvédelem</t>
  </si>
  <si>
    <t xml:space="preserve">             - méltányossági közgyógy</t>
  </si>
  <si>
    <t xml:space="preserve">             - átmeneti segély</t>
  </si>
  <si>
    <t>Környezetvédelem</t>
  </si>
  <si>
    <t>Vízgazdálkodás</t>
  </si>
  <si>
    <t>Helyi piac</t>
  </si>
  <si>
    <t>Közbiztonság</t>
  </si>
  <si>
    <t>Önként vállalt feladat</t>
  </si>
  <si>
    <t>Szülési segély</t>
  </si>
  <si>
    <t xml:space="preserve">            - Sportegyesület</t>
  </si>
  <si>
    <t xml:space="preserve">            - Vöröskereszt</t>
  </si>
  <si>
    <t>Közmunka</t>
  </si>
  <si>
    <t>Állami (államigazgatási) feladatok</t>
  </si>
  <si>
    <t>Aktív korúak ellátása</t>
  </si>
  <si>
    <t>MEGNEVEZÉS</t>
  </si>
  <si>
    <t>Évek</t>
  </si>
  <si>
    <t>Összesen
(6=3+4+5)</t>
  </si>
  <si>
    <t>6.</t>
  </si>
  <si>
    <t>ÖSSZES KÖTELEZETTSÉG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</si>
  <si>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</si>
  <si>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</si>
  <si>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</si>
  <si>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</si>
  <si>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</si>
  <si>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</si>
  <si>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</si>
  <si>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</si>
  <si>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Fejlesztési cél leírása</t>
  </si>
  <si>
    <t>Fejlesztés várható kiadása</t>
  </si>
  <si>
    <t>ADÓSSÁGOT KELETKEZTETŐ ÜGYLETEK VÁRHATÓ EGYÜTTES ÖSSZEGE</t>
  </si>
  <si>
    <t>Éves engedélyezett létszám előirányzat (fő)</t>
  </si>
  <si>
    <t>Közfoglalkoztatottak létszáma (fő)</t>
  </si>
  <si>
    <t>Előirányzat felhasználási terv</t>
  </si>
  <si>
    <t>2013. év</t>
  </si>
  <si>
    <t>adatok: ezer Ft-ban</t>
  </si>
  <si>
    <t xml:space="preserve">    adatok: Ft-ban</t>
  </si>
  <si>
    <t>11. számú melléklet</t>
  </si>
  <si>
    <t>2013. évi Szociális juttatások</t>
  </si>
  <si>
    <t>10. számú melléklet</t>
  </si>
  <si>
    <t>Az önkormányzat által nyújtott kamatmentes kölcsön állományának alakulása                                                                visszafizetés szerinti bontásban</t>
  </si>
  <si>
    <t xml:space="preserve">2013. évi EU-s támogatások </t>
  </si>
  <si>
    <t>8.1. számú melléklet</t>
  </si>
  <si>
    <t>8.2. számú melléklet</t>
  </si>
  <si>
    <t>Állami támogatások  2013.</t>
  </si>
  <si>
    <t>7. számú melléklet</t>
  </si>
  <si>
    <t>2013. évi Beruházások és felújítások</t>
  </si>
  <si>
    <t>6. számú melléklet</t>
  </si>
  <si>
    <t>5. számú melléklet</t>
  </si>
  <si>
    <t>4. számú melléklet</t>
  </si>
  <si>
    <t>3. számú melléklet</t>
  </si>
  <si>
    <t xml:space="preserve">2013. évi Költségvetési mérleg </t>
  </si>
  <si>
    <t>1.1. számú melléklet</t>
  </si>
  <si>
    <t>2013. évi Működési és felhalmozási mérleg</t>
  </si>
  <si>
    <t>2. számú melléklet</t>
  </si>
  <si>
    <t>adatok: Ft-ban</t>
  </si>
  <si>
    <t>Polgárvédelem, katasztrófavédelem</t>
  </si>
  <si>
    <t>Közös Hivatal támogatása</t>
  </si>
  <si>
    <t>Hitel felvétel</t>
  </si>
  <si>
    <t>2013.évi terv</t>
  </si>
  <si>
    <t>ÖSSZESEN</t>
  </si>
  <si>
    <t>1.2. számú melléklet</t>
  </si>
  <si>
    <t>1.3. számú melléklet</t>
  </si>
  <si>
    <t xml:space="preserve">             - Foglalk.helyettesítő támog.</t>
  </si>
  <si>
    <t xml:space="preserve">   ebből: -Rendsz.szoc.segély</t>
  </si>
  <si>
    <t>Köztemető</t>
  </si>
  <si>
    <t xml:space="preserve">             - iskolai étkeztetés</t>
  </si>
  <si>
    <t>2013. évi Kötelező feladatok (MÖTV.13.§)</t>
  </si>
  <si>
    <t xml:space="preserve"> 1.4. számú melléklet</t>
  </si>
  <si>
    <t>Helyi adóval kapcsolatos feladat</t>
  </si>
  <si>
    <t>13. Melléklet</t>
  </si>
  <si>
    <t>12. Melléklet</t>
  </si>
  <si>
    <t xml:space="preserve">2013. évi Véglegesen átvettpénzeszközök </t>
  </si>
  <si>
    <t>Önkormányzatoktól átvett</t>
  </si>
  <si>
    <t>Közös Hivatalnak átadott pe.</t>
  </si>
  <si>
    <t>Építményadó</t>
  </si>
  <si>
    <t>Telekadó</t>
  </si>
  <si>
    <t>Önkormányzati jogalkotás</t>
  </si>
  <si>
    <t>Önkormányzati hivatal működési támogatása</t>
  </si>
  <si>
    <t>Zöldterület gondozás</t>
  </si>
  <si>
    <t>Egyéb kötelező feladatok (sport)</t>
  </si>
  <si>
    <t>KIK iskola</t>
  </si>
  <si>
    <t>Idősek napi támogatás</t>
  </si>
  <si>
    <t>Rendkívüli gyermekvédelmi támogatás</t>
  </si>
  <si>
    <t>Munkahelyi vendéglátás</t>
  </si>
  <si>
    <t>Épületek felújítása</t>
  </si>
  <si>
    <t xml:space="preserve">  ebből: - Férfi Dalkör és Sramlizenekar támogatása</t>
  </si>
  <si>
    <t>Lakásvásárlási támogatás</t>
  </si>
  <si>
    <t>Önkorm. telek,  ingatlan értékesítés</t>
  </si>
  <si>
    <t>Önkormányzati vagyongazdálkodás</t>
  </si>
  <si>
    <t>Veszkény Községi Önkormányzat adósságot keletkeztető ügyletekből és kezességvállalásokból fennálló kötelezettségei</t>
  </si>
  <si>
    <t>Veszkény Községi Önkormányzat saját bevételeinek részletezése az adósságot keletkeztető ügyletből származó tárgyévi fizetési kötelezettség megállapításához</t>
  </si>
  <si>
    <t>Veszkény Községi Önkormányzat 2013. évi adósságot keletkeztető fejlesztési céljai</t>
  </si>
  <si>
    <t>Gép vásárlás - községgazdálkodás</t>
  </si>
  <si>
    <t>Lélegztető gép vásárlás</t>
  </si>
  <si>
    <t>Széchenyi u. telek visszavásárlása</t>
  </si>
  <si>
    <t>Önkormányzati épületek felújítása</t>
  </si>
  <si>
    <t>Szociális étkeztetés támogatása</t>
  </si>
  <si>
    <t>Aktívkorúak ellátása</t>
  </si>
  <si>
    <t>Óvodai normatíva elszámolás</t>
  </si>
  <si>
    <t>TÖOSZ tagdíj</t>
  </si>
  <si>
    <t>Iskola fűtés ktsg. Hozzájárulás</t>
  </si>
  <si>
    <t>Háziorvosi ügyelet</t>
  </si>
  <si>
    <t>Szúnyoggyérítés</t>
  </si>
  <si>
    <t>Férfi Dalkör és Sramlizenekar támogatása</t>
  </si>
  <si>
    <t>Fogorvosi alapellátás hozzájárulás</t>
  </si>
  <si>
    <t>Templom felújításához hozzájárulás</t>
  </si>
  <si>
    <t>M.óvári hulldéklerakó építésének támogatása</t>
  </si>
  <si>
    <t>Egyéb önkormányzati juttatás (Szülési támogatás, idősek napi támogatás)</t>
  </si>
  <si>
    <t>10.a. számú melléklet</t>
  </si>
  <si>
    <t xml:space="preserve">2013. évi Közös Önkormányzati Hivatal Költségvetési mérlege </t>
  </si>
  <si>
    <t>Közös hivatal támogatása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</si>
</sst>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_-* #,##0.0\ _F_t_-;\-* #,##0.0\ _F_t_-;_-* &quot;-&quot;??\ _F_t_-;_-@_-"/>
    <numFmt numFmtId="167" formatCode="#,###"/>
    <numFmt numFmtId="168" formatCode="_-* #,##0.000\ _F_t_-;\-* #,##0.000\ _F_t_-;_-* &quot;-&quot;??\ _F_t_-;_-@_-"/>
    <numFmt numFmtId="169" formatCode="_-* #,##0.0000\ _F_t_-;\-* #,##0.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00"/>
    <numFmt numFmtId="174" formatCode="0.0000"/>
    <numFmt numFmtId="175" formatCode="0.000"/>
    <numFmt numFmtId="176" formatCode="0.0%"/>
    <numFmt numFmtId="177" formatCode="#,##0.0"/>
    <numFmt numFmtId="178" formatCode="0.0000000"/>
    <numFmt numFmtId="179" formatCode="0.000000"/>
    <numFmt numFmtId="180" formatCode="#,###.0"/>
    <numFmt numFmtId="181" formatCode="0.00000000"/>
    <numFmt numFmtId="182" formatCode="_-* #,##0\ _F_t_-;\-* #,##0\ _F_t_-;_-* &quot;-&quot;?\ _F_t_-;_-@_-"/>
    <numFmt numFmtId="183" formatCode="0.000000000"/>
    <numFmt numFmtId="184" formatCode="0.0000000000"/>
  </numFmts>
  <fonts count="46">
    <font>
      <sz val="10"/>
      <name val="Arial CE"/>
      <family val="0"/>
    </font>
    <font>
      <b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sz val="11"/>
      <name val="Arial CE"/>
      <family val="0"/>
    </font>
    <font>
      <b/>
      <sz val="12"/>
      <name val="Times Nemw Roman"/>
      <family val="0"/>
    </font>
    <font>
      <b/>
      <i/>
      <sz val="12"/>
      <name val="Times Nemw Roman"/>
      <family val="0"/>
    </font>
    <font>
      <sz val="12"/>
      <name val="Times Nemw Roman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 CE"/>
      <family val="1"/>
    </font>
    <font>
      <sz val="11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164" fontId="1" fillId="24" borderId="0" xfId="4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9" fillId="0" borderId="0" xfId="0" applyFont="1" applyAlignment="1">
      <alignment/>
    </xf>
    <xf numFmtId="164" fontId="23" fillId="0" borderId="10" xfId="42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164" fontId="25" fillId="0" borderId="12" xfId="0" applyNumberFormat="1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vertical="center"/>
    </xf>
    <xf numFmtId="164" fontId="25" fillId="0" borderId="14" xfId="42" applyNumberFormat="1" applyFont="1" applyFill="1" applyBorder="1" applyAlignment="1">
      <alignment/>
    </xf>
    <xf numFmtId="164" fontId="23" fillId="0" borderId="10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164" fontId="31" fillId="0" borderId="10" xfId="42" applyNumberFormat="1" applyFont="1" applyFill="1" applyBorder="1" applyAlignment="1">
      <alignment/>
    </xf>
    <xf numFmtId="164" fontId="31" fillId="0" borderId="11" xfId="42" applyNumberFormat="1" applyFont="1" applyFill="1" applyBorder="1" applyAlignment="1">
      <alignment/>
    </xf>
    <xf numFmtId="164" fontId="31" fillId="0" borderId="12" xfId="42" applyNumberFormat="1" applyFont="1" applyFill="1" applyBorder="1" applyAlignment="1">
      <alignment/>
    </xf>
    <xf numFmtId="164" fontId="23" fillId="0" borderId="12" xfId="42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>
      <alignment/>
    </xf>
    <xf numFmtId="164" fontId="23" fillId="0" borderId="16" xfId="42" applyNumberFormat="1" applyFont="1" applyFill="1" applyBorder="1" applyAlignment="1">
      <alignment horizontal="center" vertical="center" wrapText="1"/>
    </xf>
    <xf numFmtId="164" fontId="25" fillId="0" borderId="15" xfId="42" applyNumberFormat="1" applyFont="1" applyFill="1" applyBorder="1" applyAlignment="1">
      <alignment horizontal="left"/>
    </xf>
    <xf numFmtId="164" fontId="23" fillId="0" borderId="16" xfId="42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3" fillId="0" borderId="20" xfId="0" applyFont="1" applyFill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5" fillId="0" borderId="21" xfId="0" applyFont="1" applyFill="1" applyBorder="1" applyAlignment="1">
      <alignment/>
    </xf>
    <xf numFmtId="0" fontId="23" fillId="0" borderId="22" xfId="57" applyFont="1" applyFill="1" applyBorder="1" applyAlignment="1" applyProtection="1">
      <alignment vertical="center" wrapText="1"/>
      <protection/>
    </xf>
    <xf numFmtId="167" fontId="23" fillId="0" borderId="23" xfId="57" applyNumberFormat="1" applyFont="1" applyFill="1" applyBorder="1" applyAlignment="1" applyProtection="1">
      <alignment horizontal="right" vertical="center" wrapText="1" indent="1"/>
      <protection/>
    </xf>
    <xf numFmtId="0" fontId="23" fillId="0" borderId="22" xfId="0" applyFont="1" applyBorder="1" applyAlignment="1" applyProtection="1">
      <alignment horizontal="left" vertical="center" wrapText="1" indent="1"/>
      <protection/>
    </xf>
    <xf numFmtId="167" fontId="23" fillId="0" borderId="23" xfId="0" applyNumberFormat="1" applyFont="1" applyBorder="1" applyAlignment="1" applyProtection="1">
      <alignment horizontal="right" vertical="center" wrapText="1" indent="1"/>
      <protection/>
    </xf>
    <xf numFmtId="0" fontId="25" fillId="0" borderId="0" xfId="0" applyFont="1" applyAlignment="1">
      <alignment horizontal="center"/>
    </xf>
    <xf numFmtId="167" fontId="34" fillId="0" borderId="0" xfId="57" applyNumberFormat="1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23" fillId="0" borderId="2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164" fontId="25" fillId="0" borderId="25" xfId="42" applyNumberFormat="1" applyFont="1" applyBorder="1" applyAlignment="1">
      <alignment horizontal="center" vertical="top" wrapText="1"/>
    </xf>
    <xf numFmtId="164" fontId="25" fillId="0" borderId="17" xfId="42" applyNumberFormat="1" applyFont="1" applyBorder="1" applyAlignment="1">
      <alignment horizontal="center" vertical="top" wrapText="1"/>
    </xf>
    <xf numFmtId="164" fontId="23" fillId="0" borderId="25" xfId="42" applyNumberFormat="1" applyFont="1" applyBorder="1" applyAlignment="1">
      <alignment horizontal="center" vertical="top" wrapText="1"/>
    </xf>
    <xf numFmtId="164" fontId="23" fillId="0" borderId="17" xfId="42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164" fontId="25" fillId="0" borderId="26" xfId="42" applyNumberFormat="1" applyFont="1" applyBorder="1" applyAlignment="1">
      <alignment horizontal="center" vertical="top" wrapText="1"/>
    </xf>
    <xf numFmtId="164" fontId="25" fillId="0" borderId="18" xfId="42" applyNumberFormat="1" applyFont="1" applyBorder="1" applyAlignment="1">
      <alignment horizontal="center" vertical="top" wrapText="1"/>
    </xf>
    <xf numFmtId="164" fontId="23" fillId="0" borderId="26" xfId="42" applyNumberFormat="1" applyFont="1" applyBorder="1" applyAlignment="1">
      <alignment horizontal="center" vertical="top" wrapText="1"/>
    </xf>
    <xf numFmtId="164" fontId="23" fillId="0" borderId="18" xfId="42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vertical="top" wrapText="1"/>
    </xf>
    <xf numFmtId="164" fontId="25" fillId="0" borderId="27" xfId="42" applyNumberFormat="1" applyFont="1" applyBorder="1" applyAlignment="1">
      <alignment horizontal="center" vertical="top" wrapText="1"/>
    </xf>
    <xf numFmtId="164" fontId="25" fillId="0" borderId="19" xfId="42" applyNumberFormat="1" applyFont="1" applyBorder="1" applyAlignment="1">
      <alignment horizontal="center" vertical="top" wrapText="1"/>
    </xf>
    <xf numFmtId="164" fontId="23" fillId="0" borderId="27" xfId="42" applyNumberFormat="1" applyFont="1" applyBorder="1" applyAlignment="1">
      <alignment horizontal="center" vertical="top" wrapText="1"/>
    </xf>
    <xf numFmtId="164" fontId="25" fillId="0" borderId="27" xfId="42" applyNumberFormat="1" applyFont="1" applyFill="1" applyBorder="1" applyAlignment="1">
      <alignment horizontal="center" vertical="top" wrapText="1"/>
    </xf>
    <xf numFmtId="164" fontId="23" fillId="0" borderId="19" xfId="42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164" fontId="23" fillId="0" borderId="28" xfId="42" applyNumberFormat="1" applyFont="1" applyBorder="1" applyAlignment="1">
      <alignment horizontal="center" vertical="top" wrapText="1"/>
    </xf>
    <xf numFmtId="164" fontId="23" fillId="0" borderId="16" xfId="42" applyNumberFormat="1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164" fontId="25" fillId="0" borderId="24" xfId="42" applyNumberFormat="1" applyFont="1" applyBorder="1" applyAlignment="1">
      <alignment horizontal="center" vertical="top" wrapText="1"/>
    </xf>
    <xf numFmtId="164" fontId="25" fillId="0" borderId="20" xfId="42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9" fillId="0" borderId="29" xfId="58" applyFont="1" applyFill="1" applyBorder="1" applyAlignment="1" applyProtection="1">
      <alignment horizontal="center" vertical="center"/>
      <protection/>
    </xf>
    <xf numFmtId="0" fontId="39" fillId="0" borderId="30" xfId="58" applyFont="1" applyFill="1" applyBorder="1" applyAlignment="1" applyProtection="1">
      <alignment horizontal="center" vertical="center"/>
      <protection/>
    </xf>
    <xf numFmtId="0" fontId="39" fillId="0" borderId="31" xfId="58" applyFont="1" applyFill="1" applyBorder="1" applyAlignment="1" applyProtection="1">
      <alignment horizontal="center" vertical="center"/>
      <protection/>
    </xf>
    <xf numFmtId="0" fontId="41" fillId="0" borderId="32" xfId="58" applyFont="1" applyFill="1" applyBorder="1" applyAlignment="1" applyProtection="1">
      <alignment horizontal="left" vertical="center" indent="1"/>
      <protection locked="0"/>
    </xf>
    <xf numFmtId="167" fontId="41" fillId="0" borderId="21" xfId="58" applyNumberFormat="1" applyFont="1" applyFill="1" applyBorder="1" applyAlignment="1" applyProtection="1">
      <alignment vertical="center"/>
      <protection locked="0"/>
    </xf>
    <xf numFmtId="167" fontId="39" fillId="0" borderId="33" xfId="58" applyNumberFormat="1" applyFont="1" applyFill="1" applyBorder="1" applyAlignment="1" applyProtection="1">
      <alignment vertical="center"/>
      <protection/>
    </xf>
    <xf numFmtId="0" fontId="41" fillId="0" borderId="34" xfId="58" applyFont="1" applyFill="1" applyBorder="1" applyAlignment="1" applyProtection="1">
      <alignment horizontal="left" vertical="center" indent="1"/>
      <protection locked="0"/>
    </xf>
    <xf numFmtId="167" fontId="41" fillId="0" borderId="35" xfId="58" applyNumberFormat="1" applyFont="1" applyFill="1" applyBorder="1" applyAlignment="1" applyProtection="1">
      <alignment vertical="center"/>
      <protection locked="0"/>
    </xf>
    <xf numFmtId="167" fontId="41" fillId="0" borderId="36" xfId="58" applyNumberFormat="1" applyFont="1" applyFill="1" applyBorder="1" applyAlignment="1" applyProtection="1">
      <alignment vertical="center"/>
      <protection locked="0"/>
    </xf>
    <xf numFmtId="0" fontId="41" fillId="0" borderId="37" xfId="58" applyFont="1" applyFill="1" applyBorder="1" applyAlignment="1" applyProtection="1">
      <alignment horizontal="left" vertical="center" indent="1"/>
      <protection locked="0"/>
    </xf>
    <xf numFmtId="167" fontId="41" fillId="0" borderId="38" xfId="58" applyNumberFormat="1" applyFont="1" applyFill="1" applyBorder="1" applyAlignment="1" applyProtection="1">
      <alignment vertical="center"/>
      <protection locked="0"/>
    </xf>
    <xf numFmtId="167" fontId="39" fillId="0" borderId="39" xfId="58" applyNumberFormat="1" applyFont="1" applyFill="1" applyBorder="1" applyAlignment="1" applyProtection="1">
      <alignment vertical="center"/>
      <protection/>
    </xf>
    <xf numFmtId="0" fontId="39" fillId="0" borderId="22" xfId="58" applyFont="1" applyFill="1" applyBorder="1" applyAlignment="1" applyProtection="1">
      <alignment horizontal="left" vertical="center" indent="1"/>
      <protection/>
    </xf>
    <xf numFmtId="167" fontId="39" fillId="0" borderId="40" xfId="58" applyNumberFormat="1" applyFont="1" applyFill="1" applyBorder="1" applyAlignment="1" applyProtection="1">
      <alignment vertical="center"/>
      <protection/>
    </xf>
    <xf numFmtId="167" fontId="39" fillId="0" borderId="23" xfId="58" applyNumberFormat="1" applyFont="1" applyFill="1" applyBorder="1" applyAlignment="1" applyProtection="1">
      <alignment vertical="center"/>
      <protection/>
    </xf>
    <xf numFmtId="167" fontId="39" fillId="0" borderId="41" xfId="58" applyNumberFormat="1" applyFont="1" applyFill="1" applyBorder="1" applyAlignment="1" applyProtection="1">
      <alignment vertical="center"/>
      <protection/>
    </xf>
    <xf numFmtId="0" fontId="1" fillId="24" borderId="42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3" fillId="0" borderId="43" xfId="0" applyFont="1" applyFill="1" applyBorder="1" applyAlignment="1">
      <alignment/>
    </xf>
    <xf numFmtId="164" fontId="23" fillId="0" borderId="11" xfId="40" applyNumberFormat="1" applyFont="1" applyFill="1" applyBorder="1" applyAlignment="1">
      <alignment/>
    </xf>
    <xf numFmtId="164" fontId="23" fillId="0" borderId="12" xfId="40" applyNumberFormat="1" applyFont="1" applyFill="1" applyBorder="1" applyAlignment="1">
      <alignment/>
    </xf>
    <xf numFmtId="164" fontId="25" fillId="0" borderId="12" xfId="40" applyNumberFormat="1" applyFont="1" applyFill="1" applyBorder="1" applyAlignment="1">
      <alignment/>
    </xf>
    <xf numFmtId="164" fontId="23" fillId="0" borderId="13" xfId="40" applyNumberFormat="1" applyFont="1" applyFill="1" applyBorder="1" applyAlignment="1">
      <alignment/>
    </xf>
    <xf numFmtId="164" fontId="23" fillId="0" borderId="10" xfId="40" applyNumberFormat="1" applyFont="1" applyFill="1" applyBorder="1" applyAlignment="1">
      <alignment/>
    </xf>
    <xf numFmtId="0" fontId="23" fillId="0" borderId="4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Border="1" applyAlignment="1">
      <alignment horizontal="center" vertical="center"/>
    </xf>
    <xf numFmtId="164" fontId="23" fillId="0" borderId="16" xfId="42" applyNumberFormat="1" applyFont="1" applyBorder="1" applyAlignment="1">
      <alignment horizontal="center" vertical="center"/>
    </xf>
    <xf numFmtId="0" fontId="42" fillId="0" borderId="18" xfId="0" applyFont="1" applyBorder="1" applyAlignment="1">
      <alignment/>
    </xf>
    <xf numFmtId="164" fontId="42" fillId="0" borderId="18" xfId="42" applyNumberFormat="1" applyFont="1" applyFill="1" applyBorder="1" applyAlignment="1">
      <alignment/>
    </xf>
    <xf numFmtId="0" fontId="42" fillId="0" borderId="19" xfId="0" applyFont="1" applyBorder="1" applyAlignment="1">
      <alignment/>
    </xf>
    <xf numFmtId="164" fontId="42" fillId="0" borderId="19" xfId="42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164" fontId="23" fillId="0" borderId="16" xfId="42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164" fontId="25" fillId="0" borderId="17" xfId="42" applyNumberFormat="1" applyFont="1" applyFill="1" applyBorder="1" applyAlignment="1">
      <alignment/>
    </xf>
    <xf numFmtId="164" fontId="25" fillId="0" borderId="15" xfId="42" applyNumberFormat="1" applyFont="1" applyFill="1" applyBorder="1" applyAlignment="1">
      <alignment/>
    </xf>
    <xf numFmtId="0" fontId="23" fillId="0" borderId="16" xfId="0" applyFont="1" applyBorder="1" applyAlignment="1">
      <alignment vertical="center"/>
    </xf>
    <xf numFmtId="164" fontId="23" fillId="0" borderId="16" xfId="42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164" fontId="25" fillId="0" borderId="16" xfId="42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3" fontId="25" fillId="0" borderId="28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/>
    </xf>
    <xf numFmtId="3" fontId="23" fillId="0" borderId="16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64" fontId="25" fillId="0" borderId="21" xfId="42" applyNumberFormat="1" applyFont="1" applyFill="1" applyBorder="1" applyAlignment="1">
      <alignment/>
    </xf>
    <xf numFmtId="0" fontId="25" fillId="0" borderId="0" xfId="0" applyFont="1" applyFill="1" applyAlignment="1">
      <alignment/>
    </xf>
    <xf numFmtId="164" fontId="23" fillId="0" borderId="0" xfId="42" applyNumberFormat="1" applyFont="1" applyFill="1" applyAlignment="1">
      <alignment/>
    </xf>
    <xf numFmtId="0" fontId="23" fillId="0" borderId="0" xfId="0" applyFont="1" applyFill="1" applyAlignment="1">
      <alignment/>
    </xf>
    <xf numFmtId="164" fontId="25" fillId="0" borderId="0" xfId="42" applyNumberFormat="1" applyFont="1" applyFill="1" applyAlignment="1">
      <alignment/>
    </xf>
    <xf numFmtId="0" fontId="25" fillId="0" borderId="0" xfId="0" applyFont="1" applyFill="1" applyAlignment="1">
      <alignment/>
    </xf>
    <xf numFmtId="0" fontId="23" fillId="0" borderId="33" xfId="0" applyFont="1" applyFill="1" applyBorder="1" applyAlignment="1">
      <alignment/>
    </xf>
    <xf numFmtId="164" fontId="23" fillId="0" borderId="33" xfId="42" applyNumberFormat="1" applyFont="1" applyFill="1" applyBorder="1" applyAlignment="1">
      <alignment/>
    </xf>
    <xf numFmtId="164" fontId="23" fillId="0" borderId="45" xfId="42" applyNumberFormat="1" applyFont="1" applyFill="1" applyBorder="1" applyAlignment="1">
      <alignment/>
    </xf>
    <xf numFmtId="164" fontId="23" fillId="0" borderId="46" xfId="42" applyNumberFormat="1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164" fontId="25" fillId="0" borderId="35" xfId="42" applyNumberFormat="1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43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5" fillId="0" borderId="48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30" fillId="0" borderId="0" xfId="0" applyFont="1" applyAlignment="1">
      <alignment horizontal="right" vertical="center"/>
    </xf>
    <xf numFmtId="167" fontId="34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50" xfId="57" applyFont="1" applyFill="1" applyBorder="1" applyAlignment="1" applyProtection="1">
      <alignment horizontal="center" vertical="center" wrapText="1"/>
      <protection/>
    </xf>
    <xf numFmtId="0" fontId="26" fillId="0" borderId="51" xfId="57" applyFont="1" applyFill="1" applyBorder="1" applyAlignment="1" applyProtection="1">
      <alignment horizontal="center" vertical="center" wrapText="1"/>
      <protection/>
    </xf>
    <xf numFmtId="0" fontId="26" fillId="0" borderId="52" xfId="57" applyFont="1" applyFill="1" applyBorder="1" applyAlignment="1" applyProtection="1">
      <alignment horizontal="center" vertical="center" wrapText="1"/>
      <protection/>
    </xf>
    <xf numFmtId="0" fontId="27" fillId="0" borderId="22" xfId="57" applyFont="1" applyFill="1" applyBorder="1" applyAlignment="1" applyProtection="1">
      <alignment horizontal="center" vertical="center"/>
      <protection/>
    </xf>
    <xf numFmtId="0" fontId="27" fillId="0" borderId="40" xfId="57" applyFont="1" applyFill="1" applyBorder="1" applyAlignment="1" applyProtection="1">
      <alignment horizontal="center" vertical="center"/>
      <protection/>
    </xf>
    <xf numFmtId="0" fontId="27" fillId="0" borderId="23" xfId="57" applyFont="1" applyFill="1" applyBorder="1" applyAlignment="1" applyProtection="1">
      <alignment horizontal="center" vertical="center"/>
      <protection/>
    </xf>
    <xf numFmtId="0" fontId="27" fillId="0" borderId="50" xfId="57" applyFont="1" applyFill="1" applyBorder="1" applyAlignment="1" applyProtection="1">
      <alignment horizontal="center" vertical="center"/>
      <protection/>
    </xf>
    <xf numFmtId="0" fontId="27" fillId="0" borderId="51" xfId="57" applyFont="1" applyFill="1" applyBorder="1" applyProtection="1">
      <alignment/>
      <protection locked="0"/>
    </xf>
    <xf numFmtId="164" fontId="27" fillId="0" borderId="52" xfId="40" applyNumberFormat="1" applyFont="1" applyFill="1" applyBorder="1" applyAlignment="1" applyProtection="1">
      <alignment/>
      <protection locked="0"/>
    </xf>
    <xf numFmtId="0" fontId="27" fillId="0" borderId="32" xfId="57" applyFont="1" applyFill="1" applyBorder="1" applyAlignment="1" applyProtection="1">
      <alignment horizontal="center" vertical="center"/>
      <protection/>
    </xf>
    <xf numFmtId="0" fontId="27" fillId="0" borderId="21" xfId="57" applyFont="1" applyFill="1" applyBorder="1" applyProtection="1">
      <alignment/>
      <protection locked="0"/>
    </xf>
    <xf numFmtId="164" fontId="27" fillId="0" borderId="33" xfId="40" applyNumberFormat="1" applyFont="1" applyFill="1" applyBorder="1" applyAlignment="1" applyProtection="1">
      <alignment/>
      <protection locked="0"/>
    </xf>
    <xf numFmtId="0" fontId="27" fillId="0" borderId="37" xfId="57" applyFont="1" applyFill="1" applyBorder="1" applyAlignment="1" applyProtection="1">
      <alignment horizontal="center" vertical="center"/>
      <protection/>
    </xf>
    <xf numFmtId="0" fontId="27" fillId="0" borderId="38" xfId="57" applyFont="1" applyFill="1" applyBorder="1" applyProtection="1">
      <alignment/>
      <protection locked="0"/>
    </xf>
    <xf numFmtId="164" fontId="27" fillId="0" borderId="39" xfId="40" applyNumberFormat="1" applyFont="1" applyFill="1" applyBorder="1" applyAlignment="1" applyProtection="1">
      <alignment/>
      <protection locked="0"/>
    </xf>
    <xf numFmtId="0" fontId="26" fillId="0" borderId="40" xfId="57" applyFont="1" applyFill="1" applyBorder="1" applyAlignment="1" applyProtection="1">
      <alignment horizontal="left" vertical="center" wrapText="1"/>
      <protection/>
    </xf>
    <xf numFmtId="164" fontId="27" fillId="0" borderId="23" xfId="40" applyNumberFormat="1" applyFont="1" applyFill="1" applyBorder="1" applyAlignment="1" applyProtection="1">
      <alignment/>
      <protection/>
    </xf>
    <xf numFmtId="0" fontId="27" fillId="0" borderId="35" xfId="57" applyFont="1" applyFill="1" applyBorder="1" applyProtection="1">
      <alignment/>
      <protection/>
    </xf>
    <xf numFmtId="164" fontId="27" fillId="0" borderId="53" xfId="40" applyNumberFormat="1" applyFont="1" applyFill="1" applyBorder="1" applyAlignment="1" applyProtection="1">
      <alignment/>
      <protection locked="0"/>
    </xf>
    <xf numFmtId="0" fontId="25" fillId="0" borderId="21" xfId="0" applyFont="1" applyBorder="1" applyAlignment="1">
      <alignment horizontal="justify" wrapText="1"/>
    </xf>
    <xf numFmtId="164" fontId="27" fillId="0" borderId="12" xfId="40" applyNumberFormat="1" applyFont="1" applyFill="1" applyBorder="1" applyAlignment="1" applyProtection="1">
      <alignment/>
      <protection locked="0"/>
    </xf>
    <xf numFmtId="0" fontId="25" fillId="0" borderId="21" xfId="0" applyFont="1" applyBorder="1" applyAlignment="1">
      <alignment wrapText="1"/>
    </xf>
    <xf numFmtId="164" fontId="27" fillId="0" borderId="13" xfId="40" applyNumberFormat="1" applyFont="1" applyFill="1" applyBorder="1" applyAlignment="1" applyProtection="1">
      <alignment/>
      <protection locked="0"/>
    </xf>
    <xf numFmtId="0" fontId="25" fillId="0" borderId="45" xfId="0" applyFont="1" applyBorder="1" applyAlignment="1">
      <alignment wrapText="1"/>
    </xf>
    <xf numFmtId="164" fontId="26" fillId="0" borderId="23" xfId="40" applyNumberFormat="1" applyFont="1" applyFill="1" applyBorder="1" applyAlignment="1" applyProtection="1">
      <alignment/>
      <protection/>
    </xf>
    <xf numFmtId="167" fontId="45" fillId="0" borderId="0" xfId="57" applyNumberFormat="1" applyFont="1" applyFill="1" applyBorder="1" applyAlignment="1" applyProtection="1">
      <alignment horizontal="center" vertical="center" wrapText="1"/>
      <protection/>
    </xf>
    <xf numFmtId="0" fontId="36" fillId="0" borderId="24" xfId="0" applyFont="1" applyFill="1" applyBorder="1" applyAlignment="1" applyProtection="1">
      <alignment/>
      <protection/>
    </xf>
    <xf numFmtId="0" fontId="26" fillId="0" borderId="38" xfId="57" applyFont="1" applyFill="1" applyBorder="1" applyAlignment="1">
      <alignment horizontal="center" vertical="center" wrapText="1"/>
      <protection/>
    </xf>
    <xf numFmtId="0" fontId="27" fillId="0" borderId="22" xfId="57" applyFont="1" applyFill="1" applyBorder="1" applyAlignment="1">
      <alignment horizontal="center" vertical="center"/>
      <protection/>
    </xf>
    <xf numFmtId="0" fontId="27" fillId="0" borderId="40" xfId="57" applyFont="1" applyFill="1" applyBorder="1" applyAlignment="1">
      <alignment horizontal="center" vertical="center"/>
      <protection/>
    </xf>
    <xf numFmtId="0" fontId="27" fillId="0" borderId="23" xfId="57" applyFont="1" applyFill="1" applyBorder="1" applyAlignment="1">
      <alignment horizontal="center" vertical="center"/>
      <protection/>
    </xf>
    <xf numFmtId="0" fontId="27" fillId="0" borderId="34" xfId="57" applyFont="1" applyFill="1" applyBorder="1" applyAlignment="1">
      <alignment horizontal="center" vertical="center"/>
      <protection/>
    </xf>
    <xf numFmtId="0" fontId="27" fillId="0" borderId="35" xfId="57" applyFont="1" applyFill="1" applyBorder="1" applyProtection="1">
      <alignment/>
      <protection locked="0"/>
    </xf>
    <xf numFmtId="164" fontId="27" fillId="0" borderId="35" xfId="40" applyNumberFormat="1" applyFont="1" applyFill="1" applyBorder="1" applyAlignment="1" applyProtection="1">
      <alignment/>
      <protection locked="0"/>
    </xf>
    <xf numFmtId="164" fontId="27" fillId="0" borderId="41" xfId="40" applyNumberFormat="1" applyFont="1" applyFill="1" applyBorder="1" applyAlignment="1">
      <alignment/>
    </xf>
    <xf numFmtId="0" fontId="27" fillId="0" borderId="32" xfId="57" applyFont="1" applyFill="1" applyBorder="1" applyAlignment="1">
      <alignment horizontal="center" vertical="center"/>
      <protection/>
    </xf>
    <xf numFmtId="164" fontId="27" fillId="0" borderId="21" xfId="40" applyNumberFormat="1" applyFont="1" applyFill="1" applyBorder="1" applyAlignment="1" applyProtection="1">
      <alignment/>
      <protection locked="0"/>
    </xf>
    <xf numFmtId="164" fontId="27" fillId="0" borderId="33" xfId="40" applyNumberFormat="1" applyFont="1" applyFill="1" applyBorder="1" applyAlignment="1">
      <alignment/>
    </xf>
    <xf numFmtId="0" fontId="27" fillId="0" borderId="37" xfId="57" applyFont="1" applyFill="1" applyBorder="1" applyAlignment="1">
      <alignment horizontal="center" vertical="center"/>
      <protection/>
    </xf>
    <xf numFmtId="164" fontId="27" fillId="0" borderId="38" xfId="40" applyNumberFormat="1" applyFont="1" applyFill="1" applyBorder="1" applyAlignment="1" applyProtection="1">
      <alignment/>
      <protection locked="0"/>
    </xf>
    <xf numFmtId="0" fontId="26" fillId="0" borderId="40" xfId="57" applyFont="1" applyFill="1" applyBorder="1">
      <alignment/>
      <protection/>
    </xf>
    <xf numFmtId="164" fontId="27" fillId="0" borderId="40" xfId="57" applyNumberFormat="1" applyFont="1" applyFill="1" applyBorder="1">
      <alignment/>
      <protection/>
    </xf>
    <xf numFmtId="164" fontId="27" fillId="0" borderId="23" xfId="57" applyNumberFormat="1" applyFont="1" applyFill="1" applyBorder="1">
      <alignment/>
      <protection/>
    </xf>
    <xf numFmtId="0" fontId="23" fillId="0" borderId="20" xfId="0" applyFont="1" applyFill="1" applyBorder="1" applyAlignment="1">
      <alignment horizontal="center"/>
    </xf>
    <xf numFmtId="164" fontId="25" fillId="0" borderId="25" xfId="40" applyNumberFormat="1" applyFont="1" applyFill="1" applyBorder="1" applyAlignment="1">
      <alignment/>
    </xf>
    <xf numFmtId="164" fontId="25" fillId="0" borderId="11" xfId="40" applyNumberFormat="1" applyFont="1" applyFill="1" applyBorder="1" applyAlignment="1">
      <alignment/>
    </xf>
    <xf numFmtId="164" fontId="25" fillId="0" borderId="26" xfId="4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164" fontId="25" fillId="0" borderId="27" xfId="4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164" fontId="23" fillId="0" borderId="28" xfId="40" applyNumberFormat="1" applyFont="1" applyFill="1" applyBorder="1" applyAlignment="1">
      <alignment/>
    </xf>
    <xf numFmtId="0" fontId="23" fillId="0" borderId="22" xfId="0" applyFont="1" applyFill="1" applyBorder="1" applyAlignment="1" applyProtection="1">
      <alignment horizontal="left" vertical="center"/>
      <protection/>
    </xf>
    <xf numFmtId="3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Border="1" applyAlignment="1" applyProtection="1">
      <alignment vertical="center" wrapText="1"/>
      <protection/>
    </xf>
    <xf numFmtId="167" fontId="25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58" xfId="0" applyNumberFormat="1" applyFont="1" applyFill="1" applyBorder="1" applyAlignment="1">
      <alignment horizontal="left" vertical="center" wrapText="1" indent="1"/>
    </xf>
    <xf numFmtId="167" fontId="23" fillId="0" borderId="28" xfId="0" applyNumberFormat="1" applyFont="1" applyFill="1" applyBorder="1" applyAlignment="1">
      <alignment horizontal="left" vertical="center" wrapText="1" indent="1"/>
    </xf>
    <xf numFmtId="167" fontId="23" fillId="0" borderId="24" xfId="0" applyNumberFormat="1" applyFont="1" applyFill="1" applyBorder="1" applyAlignment="1">
      <alignment horizontal="right" vertical="center" wrapText="1" indent="1"/>
    </xf>
    <xf numFmtId="167" fontId="25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56" xfId="0" applyNumberFormat="1" applyFont="1" applyFill="1" applyBorder="1" applyAlignment="1">
      <alignment horizontal="left" vertical="center" wrapText="1" indent="1"/>
    </xf>
    <xf numFmtId="167" fontId="23" fillId="0" borderId="0" xfId="0" applyNumberFormat="1" applyFont="1" applyFill="1" applyBorder="1" applyAlignment="1">
      <alignment horizontal="right" vertical="center" wrapText="1" indent="1"/>
    </xf>
    <xf numFmtId="0" fontId="23" fillId="0" borderId="60" xfId="0" applyFont="1" applyFill="1" applyBorder="1" applyAlignment="1">
      <alignment/>
    </xf>
    <xf numFmtId="0" fontId="23" fillId="0" borderId="61" xfId="0" applyFont="1" applyFill="1" applyBorder="1" applyAlignment="1">
      <alignment/>
    </xf>
    <xf numFmtId="167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6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 applyProtection="1">
      <alignment horizontal="center" vertical="center" wrapText="1"/>
      <protection/>
    </xf>
    <xf numFmtId="167" fontId="23" fillId="0" borderId="15" xfId="0" applyNumberFormat="1" applyFont="1" applyFill="1" applyBorder="1" applyAlignment="1" applyProtection="1">
      <alignment horizontal="center" vertical="center" wrapText="1"/>
      <protection/>
    </xf>
    <xf numFmtId="167" fontId="23" fillId="0" borderId="62" xfId="0" applyNumberFormat="1" applyFont="1" applyFill="1" applyBorder="1" applyAlignment="1">
      <alignment horizontal="center"/>
    </xf>
    <xf numFmtId="167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167" fontId="2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6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6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55" xfId="0" applyFont="1" applyBorder="1" applyAlignment="1">
      <alignment/>
    </xf>
    <xf numFmtId="0" fontId="23" fillId="0" borderId="58" xfId="0" applyFont="1" applyFill="1" applyBorder="1" applyAlignment="1">
      <alignment horizontal="center"/>
    </xf>
    <xf numFmtId="0" fontId="25" fillId="0" borderId="57" xfId="0" applyFont="1" applyBorder="1" applyAlignment="1">
      <alignment/>
    </xf>
    <xf numFmtId="0" fontId="23" fillId="0" borderId="58" xfId="0" applyFont="1" applyBorder="1" applyAlignment="1">
      <alignment horizontal="center" vertical="center"/>
    </xf>
    <xf numFmtId="164" fontId="25" fillId="0" borderId="54" xfId="40" applyNumberFormat="1" applyFont="1" applyBorder="1" applyAlignment="1">
      <alignment/>
    </xf>
    <xf numFmtId="164" fontId="25" fillId="0" borderId="55" xfId="40" applyNumberFormat="1" applyFont="1" applyBorder="1" applyAlignment="1">
      <alignment/>
    </xf>
    <xf numFmtId="164" fontId="25" fillId="0" borderId="57" xfId="40" applyNumberFormat="1" applyFont="1" applyBorder="1" applyAlignment="1">
      <alignment/>
    </xf>
    <xf numFmtId="164" fontId="23" fillId="0" borderId="58" xfId="40" applyNumberFormat="1" applyFont="1" applyBorder="1" applyAlignment="1">
      <alignment/>
    </xf>
    <xf numFmtId="164" fontId="23" fillId="0" borderId="16" xfId="40" applyNumberFormat="1" applyFont="1" applyBorder="1" applyAlignment="1">
      <alignment/>
    </xf>
    <xf numFmtId="164" fontId="25" fillId="0" borderId="26" xfId="40" applyNumberFormat="1" applyFont="1" applyBorder="1" applyAlignment="1">
      <alignment/>
    </xf>
    <xf numFmtId="164" fontId="25" fillId="0" borderId="27" xfId="40" applyNumberFormat="1" applyFont="1" applyBorder="1" applyAlignment="1">
      <alignment/>
    </xf>
    <xf numFmtId="164" fontId="25" fillId="0" borderId="18" xfId="40" applyNumberFormat="1" applyFont="1" applyBorder="1" applyAlignment="1">
      <alignment horizontal="center"/>
    </xf>
    <xf numFmtId="164" fontId="25" fillId="0" borderId="19" xfId="40" applyNumberFormat="1" applyFont="1" applyBorder="1" applyAlignment="1">
      <alignment horizontal="center"/>
    </xf>
    <xf numFmtId="167" fontId="45" fillId="0" borderId="0" xfId="57" applyNumberFormat="1" applyFont="1" applyFill="1" applyBorder="1" applyAlignment="1" applyProtection="1">
      <alignment horizontal="center" vertical="center"/>
      <protection/>
    </xf>
    <xf numFmtId="164" fontId="25" fillId="0" borderId="18" xfId="40" applyNumberFormat="1" applyFont="1" applyBorder="1" applyAlignment="1">
      <alignment/>
    </xf>
    <xf numFmtId="164" fontId="25" fillId="0" borderId="25" xfId="40" applyNumberFormat="1" applyFont="1" applyBorder="1" applyAlignment="1">
      <alignment/>
    </xf>
    <xf numFmtId="164" fontId="25" fillId="0" borderId="17" xfId="40" applyNumberFormat="1" applyFont="1" applyBorder="1" applyAlignment="1">
      <alignment/>
    </xf>
    <xf numFmtId="164" fontId="23" fillId="0" borderId="16" xfId="40" applyNumberFormat="1" applyFont="1" applyBorder="1" applyAlignment="1">
      <alignment horizontal="center" vertical="center"/>
    </xf>
    <xf numFmtId="164" fontId="25" fillId="0" borderId="19" xfId="40" applyNumberFormat="1" applyFont="1" applyBorder="1" applyAlignment="1">
      <alignment/>
    </xf>
    <xf numFmtId="164" fontId="25" fillId="0" borderId="17" xfId="40" applyNumberFormat="1" applyFont="1" applyBorder="1" applyAlignment="1">
      <alignment horizontal="center"/>
    </xf>
    <xf numFmtId="0" fontId="25" fillId="0" borderId="54" xfId="0" applyFont="1" applyBorder="1" applyAlignment="1">
      <alignment/>
    </xf>
    <xf numFmtId="164" fontId="25" fillId="0" borderId="25" xfId="40" applyNumberFormat="1" applyFont="1" applyBorder="1" applyAlignment="1">
      <alignment horizontal="center" vertical="center"/>
    </xf>
    <xf numFmtId="164" fontId="25" fillId="0" borderId="64" xfId="40" applyNumberFormat="1" applyFont="1" applyBorder="1" applyAlignment="1">
      <alignment horizontal="center"/>
    </xf>
    <xf numFmtId="164" fontId="31" fillId="0" borderId="12" xfId="40" applyNumberFormat="1" applyFont="1" applyFill="1" applyBorder="1" applyAlignment="1" applyProtection="1">
      <alignment vertical="center" wrapText="1"/>
      <protection locked="0"/>
    </xf>
    <xf numFmtId="164" fontId="24" fillId="0" borderId="10" xfId="4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0" fontId="42" fillId="0" borderId="17" xfId="0" applyFont="1" applyBorder="1" applyAlignment="1">
      <alignment/>
    </xf>
    <xf numFmtId="0" fontId="23" fillId="0" borderId="0" xfId="0" applyFont="1" applyAlignment="1" applyProtection="1">
      <alignment horizontal="left" vertical="center" indent="1"/>
      <protection/>
    </xf>
    <xf numFmtId="0" fontId="28" fillId="0" borderId="0" xfId="0" applyFont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3" fillId="0" borderId="67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0" xfId="57" applyFont="1" applyFill="1" applyAlignment="1" applyProtection="1">
      <alignment horizontal="center"/>
      <protection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7" fontId="45" fillId="0" borderId="0" xfId="57" applyNumberFormat="1" applyFont="1" applyFill="1" applyBorder="1" applyAlignment="1" applyProtection="1">
      <alignment horizontal="right" vertical="center" wrapText="1"/>
      <protection/>
    </xf>
    <xf numFmtId="167" fontId="23" fillId="0" borderId="58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7" fontId="23" fillId="0" borderId="68" xfId="0" applyNumberFormat="1" applyFont="1" applyFill="1" applyBorder="1" applyAlignment="1">
      <alignment horizontal="center" vertical="center" wrapText="1"/>
    </xf>
    <xf numFmtId="167" fontId="23" fillId="0" borderId="23" xfId="0" applyNumberFormat="1" applyFont="1" applyFill="1" applyBorder="1" applyAlignment="1">
      <alignment horizontal="center" vertical="center" wrapText="1"/>
    </xf>
    <xf numFmtId="167" fontId="23" fillId="0" borderId="65" xfId="0" applyNumberFormat="1" applyFont="1" applyFill="1" applyBorder="1" applyAlignment="1">
      <alignment horizontal="center" vertical="center" wrapText="1"/>
    </xf>
    <xf numFmtId="167" fontId="23" fillId="0" borderId="66" xfId="0" applyNumberFormat="1" applyFont="1" applyFill="1" applyBorder="1" applyAlignment="1">
      <alignment horizontal="center" vertical="center" wrapText="1"/>
    </xf>
    <xf numFmtId="167" fontId="23" fillId="0" borderId="44" xfId="0" applyNumberFormat="1" applyFont="1" applyFill="1" applyBorder="1" applyAlignment="1">
      <alignment horizontal="center" vertical="center" wrapText="1"/>
    </xf>
    <xf numFmtId="167" fontId="23" fillId="0" borderId="20" xfId="0" applyNumberFormat="1" applyFont="1" applyFill="1" applyBorder="1" applyAlignment="1">
      <alignment horizontal="center" vertical="center" wrapText="1"/>
    </xf>
    <xf numFmtId="167" fontId="23" fillId="0" borderId="67" xfId="0" applyNumberFormat="1" applyFont="1" applyFill="1" applyBorder="1" applyAlignment="1">
      <alignment horizontal="center" vertical="center" wrapText="1"/>
    </xf>
    <xf numFmtId="167" fontId="23" fillId="0" borderId="24" xfId="0" applyNumberFormat="1" applyFont="1" applyFill="1" applyBorder="1" applyAlignment="1">
      <alignment horizontal="center" vertical="center" wrapText="1"/>
    </xf>
    <xf numFmtId="167" fontId="44" fillId="0" borderId="0" xfId="57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right"/>
      <protection/>
    </xf>
    <xf numFmtId="0" fontId="26" fillId="0" borderId="50" xfId="57" applyFont="1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 vertical="center" wrapText="1"/>
      <protection/>
    </xf>
    <xf numFmtId="0" fontId="26" fillId="0" borderId="51" xfId="57" applyFont="1" applyFill="1" applyBorder="1" applyAlignment="1">
      <alignment horizontal="center" vertical="center" wrapText="1"/>
      <protection/>
    </xf>
    <xf numFmtId="0" fontId="26" fillId="0" borderId="38" xfId="57" applyFont="1" applyFill="1" applyBorder="1" applyAlignment="1">
      <alignment horizontal="center" vertical="center" wrapText="1"/>
      <protection/>
    </xf>
    <xf numFmtId="0" fontId="26" fillId="0" borderId="52" xfId="57" applyFont="1" applyFill="1" applyBorder="1" applyAlignment="1">
      <alignment horizontal="center" vertical="center" wrapText="1"/>
      <protection/>
    </xf>
    <xf numFmtId="0" fontId="26" fillId="0" borderId="39" xfId="57" applyFont="1" applyFill="1" applyBorder="1" applyAlignment="1">
      <alignment horizontal="center" vertical="center" wrapText="1"/>
      <protection/>
    </xf>
    <xf numFmtId="0" fontId="26" fillId="0" borderId="22" xfId="57" applyFont="1" applyFill="1" applyBorder="1" applyAlignment="1" applyProtection="1">
      <alignment horizontal="left"/>
      <protection/>
    </xf>
    <xf numFmtId="0" fontId="26" fillId="0" borderId="40" xfId="57" applyFont="1" applyFill="1" applyBorder="1" applyAlignment="1" applyProtection="1">
      <alignment horizontal="left"/>
      <protection/>
    </xf>
    <xf numFmtId="0" fontId="37" fillId="0" borderId="67" xfId="57" applyFont="1" applyFill="1" applyBorder="1" applyAlignment="1">
      <alignment horizontal="justify" vertical="center" wrapText="1"/>
      <protection/>
    </xf>
    <xf numFmtId="0" fontId="23" fillId="0" borderId="4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7" fontId="23" fillId="0" borderId="15" xfId="0" applyNumberFormat="1" applyFont="1" applyFill="1" applyBorder="1" applyAlignment="1">
      <alignment horizontal="center" vertical="center" wrapText="1"/>
    </xf>
    <xf numFmtId="167" fontId="23" fillId="0" borderId="69" xfId="0" applyNumberFormat="1" applyFont="1" applyFill="1" applyBorder="1" applyAlignment="1" applyProtection="1">
      <alignment horizontal="center" vertical="center" wrapText="1"/>
      <protection/>
    </xf>
    <xf numFmtId="167" fontId="23" fillId="0" borderId="14" xfId="0" applyNumberFormat="1" applyFont="1" applyFill="1" applyBorder="1" applyAlignment="1" applyProtection="1">
      <alignment horizontal="center" vertical="center" wrapText="1"/>
      <protection/>
    </xf>
    <xf numFmtId="167" fontId="23" fillId="0" borderId="63" xfId="0" applyNumberFormat="1" applyFont="1" applyFill="1" applyBorder="1" applyAlignment="1" applyProtection="1">
      <alignment horizontal="center" vertical="center" wrapText="1"/>
      <protection/>
    </xf>
    <xf numFmtId="0" fontId="25" fillId="0" borderId="5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3" fillId="0" borderId="6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58" xfId="0" applyFont="1" applyBorder="1" applyAlignment="1">
      <alignment horizontal="center" vertical="top" wrapText="1"/>
    </xf>
    <xf numFmtId="0" fontId="40" fillId="0" borderId="58" xfId="58" applyFont="1" applyFill="1" applyBorder="1" applyAlignment="1" applyProtection="1">
      <alignment horizontal="left" vertical="center" indent="1"/>
      <protection/>
    </xf>
    <xf numFmtId="0" fontId="40" fillId="0" borderId="28" xfId="58" applyFont="1" applyFill="1" applyBorder="1" applyAlignment="1" applyProtection="1">
      <alignment horizontal="left" vertical="center" indent="1"/>
      <protection/>
    </xf>
    <xf numFmtId="0" fontId="40" fillId="0" borderId="10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31">
      <selection activeCell="A53" sqref="A53"/>
    </sheetView>
  </sheetViews>
  <sheetFormatPr defaultColWidth="9.00390625" defaultRowHeight="12.75"/>
  <cols>
    <col min="1" max="1" width="55.875" style="0" customWidth="1"/>
    <col min="2" max="2" width="20.75390625" style="0" customWidth="1"/>
    <col min="3" max="3" width="43.875" style="0" customWidth="1"/>
    <col min="4" max="4" width="19.125" style="0" customWidth="1"/>
  </cols>
  <sheetData>
    <row r="1" spans="1:4" ht="18.75">
      <c r="A1" s="282" t="s">
        <v>296</v>
      </c>
      <c r="B1" s="282"/>
      <c r="C1" s="282"/>
      <c r="D1" s="282"/>
    </row>
    <row r="4" ht="15">
      <c r="D4" s="183" t="s">
        <v>297</v>
      </c>
    </row>
    <row r="5" ht="14.25">
      <c r="D5" s="157"/>
    </row>
    <row r="6" ht="15.75" thickBot="1">
      <c r="D6" s="43" t="s">
        <v>280</v>
      </c>
    </row>
    <row r="7" spans="1:4" ht="15.75">
      <c r="A7" s="283" t="s">
        <v>18</v>
      </c>
      <c r="B7" s="102" t="s">
        <v>60</v>
      </c>
      <c r="C7" s="285" t="s">
        <v>61</v>
      </c>
      <c r="D7" s="102" t="s">
        <v>60</v>
      </c>
    </row>
    <row r="8" spans="1:4" ht="16.5" thickBot="1">
      <c r="A8" s="284"/>
      <c r="B8" s="201" t="s">
        <v>4</v>
      </c>
      <c r="C8" s="286"/>
      <c r="D8" s="201" t="s">
        <v>4</v>
      </c>
    </row>
    <row r="9" spans="1:4" ht="15.75">
      <c r="A9" s="28" t="s">
        <v>62</v>
      </c>
      <c r="B9" s="202">
        <v>8097</v>
      </c>
      <c r="C9" s="28" t="s">
        <v>34</v>
      </c>
      <c r="D9" s="203">
        <v>8732</v>
      </c>
    </row>
    <row r="10" spans="1:4" ht="15.75">
      <c r="A10" s="29" t="s">
        <v>172</v>
      </c>
      <c r="B10" s="204">
        <v>51900</v>
      </c>
      <c r="C10" s="29" t="s">
        <v>41</v>
      </c>
      <c r="D10" s="99">
        <v>2188</v>
      </c>
    </row>
    <row r="11" spans="1:4" ht="15.75">
      <c r="A11" s="29" t="s">
        <v>47</v>
      </c>
      <c r="B11" s="204">
        <v>4505</v>
      </c>
      <c r="C11" s="29" t="s">
        <v>35</v>
      </c>
      <c r="D11" s="99">
        <v>61225</v>
      </c>
    </row>
    <row r="12" spans="1:4" ht="15.75">
      <c r="A12" s="29" t="s">
        <v>63</v>
      </c>
      <c r="B12" s="204">
        <v>1800</v>
      </c>
      <c r="C12" s="29" t="s">
        <v>64</v>
      </c>
      <c r="D12" s="99">
        <v>1688</v>
      </c>
    </row>
    <row r="13" spans="1:4" ht="15.75">
      <c r="A13" s="29" t="s">
        <v>65</v>
      </c>
      <c r="B13" s="204"/>
      <c r="C13" s="29" t="s">
        <v>66</v>
      </c>
      <c r="D13" s="99">
        <v>2166</v>
      </c>
    </row>
    <row r="14" spans="1:4" ht="15.75">
      <c r="A14" s="29" t="s">
        <v>173</v>
      </c>
      <c r="B14" s="204"/>
      <c r="C14" s="29" t="s">
        <v>36</v>
      </c>
      <c r="D14" s="99">
        <v>1854</v>
      </c>
    </row>
    <row r="15" spans="1:4" ht="15.75">
      <c r="A15" s="29"/>
      <c r="B15" s="204"/>
      <c r="C15" s="29" t="s">
        <v>174</v>
      </c>
      <c r="D15" s="99">
        <v>11725</v>
      </c>
    </row>
    <row r="16" spans="1:4" ht="15.75">
      <c r="A16" s="205" t="s">
        <v>67</v>
      </c>
      <c r="B16" s="204">
        <f>SUM(B9:B15)</f>
        <v>66302</v>
      </c>
      <c r="C16" s="205" t="s">
        <v>68</v>
      </c>
      <c r="D16" s="99">
        <f>SUM(D9:D15)</f>
        <v>89578</v>
      </c>
    </row>
    <row r="17" spans="1:4" ht="15.75">
      <c r="A17" s="29" t="s">
        <v>22</v>
      </c>
      <c r="B17" s="204">
        <v>14456</v>
      </c>
      <c r="C17" s="29" t="s">
        <v>38</v>
      </c>
      <c r="D17" s="99">
        <v>2380</v>
      </c>
    </row>
    <row r="18" spans="1:4" ht="15.75">
      <c r="A18" s="29" t="s">
        <v>69</v>
      </c>
      <c r="B18" s="204">
        <v>5152</v>
      </c>
      <c r="C18" s="29" t="s">
        <v>1</v>
      </c>
      <c r="D18" s="99">
        <v>22119</v>
      </c>
    </row>
    <row r="19" spans="1:4" ht="15.75">
      <c r="A19" s="29" t="s">
        <v>70</v>
      </c>
      <c r="B19" s="204"/>
      <c r="C19" s="29" t="s">
        <v>71</v>
      </c>
      <c r="D19" s="99"/>
    </row>
    <row r="20" spans="1:4" ht="15.75">
      <c r="A20" s="29" t="s">
        <v>72</v>
      </c>
      <c r="B20" s="204"/>
      <c r="C20" s="29" t="s">
        <v>73</v>
      </c>
      <c r="D20" s="99">
        <v>6110</v>
      </c>
    </row>
    <row r="21" spans="1:4" ht="15.75">
      <c r="A21" s="29"/>
      <c r="B21" s="204"/>
      <c r="C21" s="29"/>
      <c r="D21" s="99"/>
    </row>
    <row r="22" spans="1:4" ht="15.75">
      <c r="A22" s="205" t="s">
        <v>74</v>
      </c>
      <c r="B22" s="204">
        <f>SUM(B17:B21)</f>
        <v>19608</v>
      </c>
      <c r="C22" s="205" t="s">
        <v>75</v>
      </c>
      <c r="D22" s="99">
        <f>SUM(D17:D21)</f>
        <v>30609</v>
      </c>
    </row>
    <row r="23" spans="1:4" ht="15.75">
      <c r="A23" s="29" t="s">
        <v>57</v>
      </c>
      <c r="B23" s="204"/>
      <c r="C23" s="29" t="s">
        <v>76</v>
      </c>
      <c r="D23" s="99"/>
    </row>
    <row r="24" spans="1:4" ht="15.75">
      <c r="A24" s="29" t="s">
        <v>58</v>
      </c>
      <c r="B24" s="204"/>
      <c r="C24" s="29" t="s">
        <v>77</v>
      </c>
      <c r="D24" s="99">
        <v>0</v>
      </c>
    </row>
    <row r="25" spans="1:4" ht="15.75">
      <c r="A25" s="29" t="s">
        <v>78</v>
      </c>
      <c r="B25" s="204"/>
      <c r="C25" s="29" t="s">
        <v>79</v>
      </c>
      <c r="D25" s="99"/>
    </row>
    <row r="26" spans="1:4" ht="15.75">
      <c r="A26" s="29" t="s">
        <v>80</v>
      </c>
      <c r="B26" s="204"/>
      <c r="C26" s="29" t="s">
        <v>56</v>
      </c>
      <c r="D26" s="99"/>
    </row>
    <row r="27" spans="1:4" ht="15.75">
      <c r="A27" s="29" t="s">
        <v>48</v>
      </c>
      <c r="B27" s="204"/>
      <c r="C27" s="29" t="s">
        <v>48</v>
      </c>
      <c r="D27" s="99"/>
    </row>
    <row r="28" spans="1:4" ht="15.75">
      <c r="A28" s="206" t="s">
        <v>81</v>
      </c>
      <c r="B28" s="204">
        <f>SUM(B16,B22:B27)</f>
        <v>85910</v>
      </c>
      <c r="C28" s="206" t="s">
        <v>81</v>
      </c>
      <c r="D28" s="99">
        <f>SUM(D16,D22:D27)</f>
        <v>120187</v>
      </c>
    </row>
    <row r="29" spans="1:4" ht="15.75">
      <c r="A29" s="29"/>
      <c r="B29" s="204"/>
      <c r="C29" s="29" t="s">
        <v>82</v>
      </c>
      <c r="D29" s="99">
        <v>0</v>
      </c>
    </row>
    <row r="30" spans="1:4" ht="15.75">
      <c r="A30" s="29" t="s">
        <v>59</v>
      </c>
      <c r="B30" s="204">
        <v>34277</v>
      </c>
      <c r="C30" s="29" t="s">
        <v>83</v>
      </c>
      <c r="D30" s="99"/>
    </row>
    <row r="31" spans="1:4" ht="15.75">
      <c r="A31" s="206" t="s">
        <v>84</v>
      </c>
      <c r="B31" s="204">
        <f>SUM(B29:B30)</f>
        <v>34277</v>
      </c>
      <c r="C31" s="206" t="s">
        <v>85</v>
      </c>
      <c r="D31" s="99">
        <f>SUM(D29:D30)</f>
        <v>0</v>
      </c>
    </row>
    <row r="32" spans="1:4" ht="16.5" thickBot="1">
      <c r="A32" s="31" t="s">
        <v>86</v>
      </c>
      <c r="B32" s="207"/>
      <c r="C32" s="31" t="s">
        <v>87</v>
      </c>
      <c r="D32" s="100"/>
    </row>
    <row r="33" spans="1:4" ht="16.5" thickBot="1">
      <c r="A33" s="208" t="s">
        <v>88</v>
      </c>
      <c r="B33" s="209">
        <f>SUM(B28,B31,B32)</f>
        <v>120187</v>
      </c>
      <c r="C33" s="208" t="s">
        <v>89</v>
      </c>
      <c r="D33" s="101">
        <f>SUM(D28,D31,D32)</f>
        <v>120187</v>
      </c>
    </row>
    <row r="34" spans="1:4" ht="15.75">
      <c r="A34" s="38"/>
      <c r="B34" s="38"/>
      <c r="C34" s="38"/>
      <c r="D34" s="38"/>
    </row>
    <row r="35" spans="1:4" ht="15.75">
      <c r="A35" s="38"/>
      <c r="B35" s="38"/>
      <c r="C35" s="38"/>
      <c r="D35" s="38"/>
    </row>
    <row r="36" spans="1:4" ht="15.75">
      <c r="A36" s="287" t="s">
        <v>193</v>
      </c>
      <c r="B36" s="287"/>
      <c r="C36" s="287"/>
      <c r="D36" s="38"/>
    </row>
    <row r="37" spans="1:4" ht="16.5" thickBot="1">
      <c r="A37" s="38"/>
      <c r="B37" s="38"/>
      <c r="C37" s="38"/>
      <c r="D37" s="38"/>
    </row>
    <row r="38" spans="1:4" ht="32.25" thickBot="1">
      <c r="A38" s="45" t="s">
        <v>196</v>
      </c>
      <c r="B38" s="46">
        <f>SUM(B33-D33)</f>
        <v>0</v>
      </c>
      <c r="C38" s="38"/>
      <c r="D38" s="38"/>
    </row>
    <row r="39" spans="1:4" ht="15.75">
      <c r="A39" s="38"/>
      <c r="B39" s="38"/>
      <c r="C39" s="38"/>
      <c r="D39" s="38"/>
    </row>
    <row r="40" spans="1:4" ht="15.75">
      <c r="A40" s="281" t="s">
        <v>194</v>
      </c>
      <c r="B40" s="281"/>
      <c r="C40" s="281"/>
      <c r="D40" s="38"/>
    </row>
    <row r="41" spans="1:4" ht="15.75">
      <c r="A41" s="38"/>
      <c r="B41" s="38"/>
      <c r="C41" s="38"/>
      <c r="D41" s="38"/>
    </row>
    <row r="42" spans="1:4" ht="16.5" thickBot="1">
      <c r="A42" s="38"/>
      <c r="B42" s="38"/>
      <c r="C42" s="38"/>
      <c r="D42" s="38"/>
    </row>
    <row r="43" spans="1:4" ht="16.5" thickBot="1">
      <c r="A43" s="47" t="s">
        <v>197</v>
      </c>
      <c r="B43" s="48"/>
      <c r="C43" s="38"/>
      <c r="D43" s="38"/>
    </row>
    <row r="44" spans="1:4" ht="16.5" thickBot="1">
      <c r="A44" s="47" t="s">
        <v>198</v>
      </c>
      <c r="B44" s="48">
        <v>0</v>
      </c>
      <c r="C44" s="38"/>
      <c r="D44" s="38"/>
    </row>
    <row r="45" spans="1:4" ht="16.5" thickBot="1">
      <c r="A45" s="47" t="s">
        <v>195</v>
      </c>
      <c r="B45" s="48">
        <f>B44+B43</f>
        <v>0</v>
      </c>
      <c r="C45" s="38"/>
      <c r="D45" s="38"/>
    </row>
    <row r="46" spans="1:4" ht="15.75">
      <c r="A46" s="38"/>
      <c r="B46" s="38"/>
      <c r="C46" s="38"/>
      <c r="D46" s="38"/>
    </row>
    <row r="47" spans="1:4" ht="16.5" thickBot="1">
      <c r="A47" s="38"/>
      <c r="B47" s="38"/>
      <c r="C47" s="38"/>
      <c r="D47" s="38"/>
    </row>
    <row r="48" spans="1:4" ht="16.5" thickBot="1">
      <c r="A48" s="210" t="s">
        <v>276</v>
      </c>
      <c r="B48" s="211">
        <v>3</v>
      </c>
      <c r="C48" s="212"/>
      <c r="D48" s="38"/>
    </row>
    <row r="49" spans="1:4" ht="16.5" thickBot="1">
      <c r="A49" s="210" t="s">
        <v>277</v>
      </c>
      <c r="B49" s="211"/>
      <c r="C49" s="212"/>
      <c r="D49" s="38"/>
    </row>
    <row r="50" ht="12.75">
      <c r="C50" s="51"/>
    </row>
  </sheetData>
  <sheetProtection/>
  <mergeCells count="5">
    <mergeCell ref="A40:C40"/>
    <mergeCell ref="A1:D1"/>
    <mergeCell ref="A7:A8"/>
    <mergeCell ref="C7:C8"/>
    <mergeCell ref="A36:C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26" sqref="B26"/>
    </sheetView>
  </sheetViews>
  <sheetFormatPr defaultColWidth="9.00390625" defaultRowHeight="12.75"/>
  <cols>
    <col min="1" max="1" width="42.375" style="0" customWidth="1"/>
    <col min="2" max="6" width="35.125" style="0" customWidth="1"/>
  </cols>
  <sheetData>
    <row r="1" spans="1:2" ht="18.75">
      <c r="A1" s="282" t="s">
        <v>289</v>
      </c>
      <c r="B1" s="282"/>
    </row>
    <row r="3" ht="15">
      <c r="B3" s="156" t="s">
        <v>290</v>
      </c>
    </row>
    <row r="4" ht="14.25">
      <c r="B4" s="121"/>
    </row>
    <row r="5" ht="15.75" thickBot="1">
      <c r="B5" s="43" t="s">
        <v>300</v>
      </c>
    </row>
    <row r="6" spans="1:2" ht="20.25" customHeight="1" thickBot="1">
      <c r="A6" s="19" t="s">
        <v>176</v>
      </c>
      <c r="B6" s="6"/>
    </row>
    <row r="7" spans="1:2" ht="31.5">
      <c r="A7" s="20" t="s">
        <v>90</v>
      </c>
      <c r="B7" s="7">
        <v>3085</v>
      </c>
    </row>
    <row r="8" spans="1:2" ht="15" customHeight="1">
      <c r="A8" s="21" t="s">
        <v>91</v>
      </c>
      <c r="B8" s="8">
        <v>1642</v>
      </c>
    </row>
    <row r="9" spans="1:2" ht="19.5" customHeight="1">
      <c r="A9" s="21" t="s">
        <v>185</v>
      </c>
      <c r="B9" s="8">
        <v>100</v>
      </c>
    </row>
    <row r="10" spans="1:2" ht="19.5" customHeight="1" thickBot="1">
      <c r="A10" s="22" t="s">
        <v>186</v>
      </c>
      <c r="B10" s="9">
        <v>855</v>
      </c>
    </row>
    <row r="11" spans="1:2" ht="24.75" customHeight="1" thickBot="1">
      <c r="A11" s="19" t="s">
        <v>177</v>
      </c>
      <c r="B11" s="10">
        <v>5682</v>
      </c>
    </row>
    <row r="12" spans="1:2" ht="24.75" customHeight="1" thickBot="1">
      <c r="A12" s="19" t="s">
        <v>178</v>
      </c>
      <c r="B12" s="11">
        <v>-9413</v>
      </c>
    </row>
    <row r="13" spans="1:2" ht="41.25" customHeight="1" thickBot="1">
      <c r="A13" s="23" t="s">
        <v>92</v>
      </c>
      <c r="B13" s="12">
        <v>3000</v>
      </c>
    </row>
    <row r="14" spans="1:2" ht="24.75" customHeight="1" thickBot="1">
      <c r="A14" s="19" t="s">
        <v>179</v>
      </c>
      <c r="B14" s="13">
        <v>3000</v>
      </c>
    </row>
    <row r="15" spans="1:2" ht="24.75" customHeight="1" thickBot="1">
      <c r="A15" s="24" t="s">
        <v>180</v>
      </c>
      <c r="B15" s="12">
        <v>1224</v>
      </c>
    </row>
    <row r="16" spans="1:2" ht="24.75" customHeight="1" thickBot="1">
      <c r="A16" s="19" t="s">
        <v>181</v>
      </c>
      <c r="B16" s="13">
        <f>SUM(B15)</f>
        <v>1224</v>
      </c>
    </row>
    <row r="17" spans="1:2" ht="24.75" customHeight="1">
      <c r="A17" s="23" t="s">
        <v>11</v>
      </c>
      <c r="B17" s="12">
        <v>1011</v>
      </c>
    </row>
    <row r="18" spans="1:2" ht="24.75" customHeight="1" thickBot="1">
      <c r="A18" s="23" t="s">
        <v>342</v>
      </c>
      <c r="B18" s="12">
        <v>1107</v>
      </c>
    </row>
    <row r="19" spans="1:2" ht="45.75" customHeight="1" thickBot="1">
      <c r="A19" s="25" t="s">
        <v>182</v>
      </c>
      <c r="B19" s="13">
        <f>SUM(B17:B18)</f>
        <v>2118</v>
      </c>
    </row>
    <row r="20" spans="1:2" ht="24.75" customHeight="1" thickBot="1">
      <c r="A20" s="26" t="s">
        <v>183</v>
      </c>
      <c r="B20" s="12">
        <v>1094</v>
      </c>
    </row>
    <row r="21" spans="1:2" ht="24.75" customHeight="1" thickBot="1">
      <c r="A21" s="27" t="s">
        <v>184</v>
      </c>
      <c r="B21" s="15">
        <f>SUM(B20)</f>
        <v>1094</v>
      </c>
    </row>
    <row r="22" spans="1:2" ht="24.75" customHeight="1">
      <c r="A22" s="28" t="s">
        <v>343</v>
      </c>
      <c r="B22" s="16">
        <v>600</v>
      </c>
    </row>
    <row r="23" spans="1:2" ht="24.75" customHeight="1">
      <c r="A23" s="29" t="s">
        <v>10</v>
      </c>
      <c r="B23" s="17"/>
    </row>
    <row r="24" spans="1:2" ht="24.75" customHeight="1">
      <c r="A24" s="29" t="s">
        <v>12</v>
      </c>
      <c r="B24" s="18"/>
    </row>
    <row r="25" spans="1:2" ht="24.75" customHeight="1">
      <c r="A25" s="29" t="s">
        <v>13</v>
      </c>
      <c r="B25" s="30"/>
    </row>
    <row r="26" spans="1:2" ht="24.75" customHeight="1">
      <c r="A26" s="29" t="s">
        <v>14</v>
      </c>
      <c r="B26" s="278">
        <v>200</v>
      </c>
    </row>
    <row r="27" spans="1:2" ht="24.75" customHeight="1" thickBot="1">
      <c r="A27" s="31" t="s">
        <v>15</v>
      </c>
      <c r="B27" s="32"/>
    </row>
    <row r="28" spans="1:2" ht="24.75" customHeight="1" thickBot="1">
      <c r="A28" s="33" t="s">
        <v>16</v>
      </c>
      <c r="B28" s="279">
        <f>SUM(B22:B26)</f>
        <v>800</v>
      </c>
    </row>
    <row r="29" spans="1:2" ht="24.75" customHeight="1" thickBot="1">
      <c r="A29" s="34" t="s">
        <v>17</v>
      </c>
      <c r="B29" s="246">
        <f>SUM(B11,B12,B14,B16,B19,B21,B28)</f>
        <v>4505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Header xml:space="preserve">&amp;C&amp;"Times New Roman,Félkövér"&amp;12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35" sqref="A35:IV35"/>
    </sheetView>
  </sheetViews>
  <sheetFormatPr defaultColWidth="9.00390625" defaultRowHeight="12.75"/>
  <cols>
    <col min="1" max="1" width="24.125" style="0" customWidth="1"/>
    <col min="2" max="2" width="12.00390625" style="0" customWidth="1"/>
    <col min="3" max="3" width="11.25390625" style="0" customWidth="1"/>
    <col min="4" max="4" width="12.75390625" style="0" customWidth="1"/>
    <col min="5" max="5" width="11.375" style="0" customWidth="1"/>
    <col min="6" max="6" width="23.00390625" style="0" customWidth="1"/>
    <col min="7" max="7" width="10.875" style="0" customWidth="1"/>
    <col min="8" max="8" width="14.75390625" style="0" customWidth="1"/>
    <col min="9" max="9" width="10.625" style="0" customWidth="1"/>
    <col min="10" max="10" width="15.875" style="0" customWidth="1"/>
  </cols>
  <sheetData>
    <row r="1" spans="1:10" ht="18.75">
      <c r="A1" s="282" t="s">
        <v>286</v>
      </c>
      <c r="B1" s="282"/>
      <c r="C1" s="282"/>
      <c r="D1" s="282"/>
      <c r="E1" s="282"/>
      <c r="F1" s="282"/>
      <c r="G1" s="282"/>
      <c r="H1" s="282"/>
      <c r="I1" s="282"/>
      <c r="J1" s="282"/>
    </row>
    <row r="3" spans="1:10" ht="15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.75" hidden="1">
      <c r="A4" s="134"/>
      <c r="B4" s="340"/>
      <c r="C4" s="340"/>
      <c r="D4" s="340"/>
      <c r="E4" s="340"/>
      <c r="F4" s="134"/>
      <c r="G4" s="134"/>
      <c r="H4" s="137"/>
      <c r="I4" s="138"/>
      <c r="J4" s="138"/>
    </row>
    <row r="5" spans="1:10" ht="15.75" hidden="1">
      <c r="A5" s="134"/>
      <c r="B5" s="325"/>
      <c r="C5" s="325"/>
      <c r="D5" s="325"/>
      <c r="E5" s="325"/>
      <c r="F5" s="134"/>
      <c r="G5" s="134"/>
      <c r="H5" s="139"/>
      <c r="I5" s="136"/>
      <c r="J5" s="136"/>
    </row>
    <row r="6" spans="1:10" ht="15.75" hidden="1">
      <c r="A6" s="134"/>
      <c r="B6" s="325"/>
      <c r="C6" s="325"/>
      <c r="D6" s="325"/>
      <c r="E6" s="325"/>
      <c r="F6" s="134"/>
      <c r="G6" s="134"/>
      <c r="H6" s="139"/>
      <c r="I6" s="140"/>
      <c r="J6" s="140"/>
    </row>
    <row r="7" spans="1:10" ht="15.7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5.75">
      <c r="A8" s="136"/>
      <c r="B8" s="136"/>
      <c r="C8" s="136"/>
      <c r="D8" s="136"/>
      <c r="E8" s="136"/>
      <c r="F8" s="136"/>
      <c r="G8" s="136"/>
      <c r="H8" s="136"/>
      <c r="I8" s="136"/>
      <c r="J8" s="122" t="s">
        <v>287</v>
      </c>
    </row>
    <row r="9" spans="1:10" ht="15.75">
      <c r="A9" s="136"/>
      <c r="B9" s="136"/>
      <c r="C9" s="136"/>
      <c r="D9" s="136"/>
      <c r="E9" s="136"/>
      <c r="F9" s="136"/>
      <c r="G9" s="136"/>
      <c r="H9" s="136"/>
      <c r="I9" s="136"/>
      <c r="J9" s="121"/>
    </row>
    <row r="10" spans="1:10" ht="16.5" thickBot="1">
      <c r="A10" s="136"/>
      <c r="B10" s="136"/>
      <c r="C10" s="136"/>
      <c r="D10" s="136"/>
      <c r="E10" s="136"/>
      <c r="F10" s="136"/>
      <c r="G10" s="136"/>
      <c r="H10" s="136"/>
      <c r="I10" s="136"/>
      <c r="J10" s="43" t="s">
        <v>280</v>
      </c>
    </row>
    <row r="11" spans="1:10" ht="15.75">
      <c r="A11" s="326" t="s">
        <v>93</v>
      </c>
      <c r="B11" s="327"/>
      <c r="C11" s="327"/>
      <c r="D11" s="327"/>
      <c r="E11" s="328"/>
      <c r="F11" s="327" t="s">
        <v>3</v>
      </c>
      <c r="G11" s="327"/>
      <c r="H11" s="327"/>
      <c r="I11" s="327"/>
      <c r="J11" s="328"/>
    </row>
    <row r="12" spans="1:10" ht="16.5" thickBot="1">
      <c r="A12" s="149" t="s">
        <v>134</v>
      </c>
      <c r="B12" s="150" t="s">
        <v>170</v>
      </c>
      <c r="C12" s="150" t="s">
        <v>171</v>
      </c>
      <c r="D12" s="150" t="s">
        <v>135</v>
      </c>
      <c r="E12" s="151" t="s">
        <v>2</v>
      </c>
      <c r="F12" s="152" t="s">
        <v>134</v>
      </c>
      <c r="G12" s="150" t="s">
        <v>170</v>
      </c>
      <c r="H12" s="150" t="s">
        <v>171</v>
      </c>
      <c r="I12" s="150" t="s">
        <v>135</v>
      </c>
      <c r="J12" s="151" t="s">
        <v>2</v>
      </c>
    </row>
    <row r="13" spans="1:10" ht="15.75">
      <c r="A13" s="145"/>
      <c r="B13" s="146"/>
      <c r="C13" s="146"/>
      <c r="D13" s="146"/>
      <c r="E13" s="148"/>
      <c r="F13" s="153"/>
      <c r="G13" s="147"/>
      <c r="H13" s="146"/>
      <c r="I13" s="146"/>
      <c r="J13" s="148">
        <f>SUM(G13:I13)</f>
        <v>0</v>
      </c>
    </row>
    <row r="14" spans="1:10" ht="15.75">
      <c r="A14" s="95" t="s">
        <v>136</v>
      </c>
      <c r="B14" s="135"/>
      <c r="C14" s="135"/>
      <c r="D14" s="135"/>
      <c r="E14" s="142">
        <f aca="true" t="shared" si="0" ref="E14:E23">SUM(B14:D14)</f>
        <v>0</v>
      </c>
      <c r="F14" s="154" t="s">
        <v>137</v>
      </c>
      <c r="G14" s="135"/>
      <c r="H14" s="135"/>
      <c r="I14" s="135"/>
      <c r="J14" s="141">
        <f aca="true" t="shared" si="1" ref="J14:J23">SUM(G14:I14)</f>
        <v>0</v>
      </c>
    </row>
    <row r="15" spans="1:10" ht="15.75">
      <c r="A15" s="95" t="s">
        <v>138</v>
      </c>
      <c r="B15" s="135"/>
      <c r="C15" s="135"/>
      <c r="D15" s="135"/>
      <c r="E15" s="142">
        <f t="shared" si="0"/>
        <v>0</v>
      </c>
      <c r="F15" s="154" t="s">
        <v>139</v>
      </c>
      <c r="G15" s="135"/>
      <c r="H15" s="135"/>
      <c r="I15" s="135"/>
      <c r="J15" s="141">
        <f t="shared" si="1"/>
        <v>0</v>
      </c>
    </row>
    <row r="16" spans="1:10" ht="15.75">
      <c r="A16" s="95"/>
      <c r="B16" s="135"/>
      <c r="C16" s="135"/>
      <c r="D16" s="135"/>
      <c r="E16" s="142">
        <f t="shared" si="0"/>
        <v>0</v>
      </c>
      <c r="F16" s="154" t="s">
        <v>35</v>
      </c>
      <c r="G16" s="135"/>
      <c r="H16" s="135"/>
      <c r="I16" s="135"/>
      <c r="J16" s="141">
        <f t="shared" si="1"/>
        <v>0</v>
      </c>
    </row>
    <row r="17" spans="1:10" ht="15.75">
      <c r="A17" s="95" t="s">
        <v>23</v>
      </c>
      <c r="B17" s="135"/>
      <c r="C17" s="135"/>
      <c r="D17" s="135"/>
      <c r="E17" s="142">
        <f t="shared" si="0"/>
        <v>0</v>
      </c>
      <c r="F17" s="154"/>
      <c r="G17" s="135"/>
      <c r="H17" s="135"/>
      <c r="I17" s="135"/>
      <c r="J17" s="141">
        <f t="shared" si="1"/>
        <v>0</v>
      </c>
    </row>
    <row r="18" spans="1:10" ht="15.75">
      <c r="A18" s="95"/>
      <c r="B18" s="135"/>
      <c r="C18" s="135"/>
      <c r="D18" s="135"/>
      <c r="E18" s="142">
        <f t="shared" si="0"/>
        <v>0</v>
      </c>
      <c r="F18" s="154" t="s">
        <v>38</v>
      </c>
      <c r="G18" s="135"/>
      <c r="H18" s="135"/>
      <c r="I18" s="135"/>
      <c r="J18" s="142">
        <f t="shared" si="1"/>
        <v>0</v>
      </c>
    </row>
    <row r="19" spans="1:10" ht="15.75">
      <c r="A19" s="95"/>
      <c r="B19" s="135"/>
      <c r="C19" s="135"/>
      <c r="D19" s="135"/>
      <c r="E19" s="142">
        <f t="shared" si="0"/>
        <v>0</v>
      </c>
      <c r="F19" s="154" t="s">
        <v>1</v>
      </c>
      <c r="G19" s="135"/>
      <c r="H19" s="135"/>
      <c r="I19" s="135"/>
      <c r="J19" s="141">
        <f t="shared" si="1"/>
        <v>0</v>
      </c>
    </row>
    <row r="20" spans="1:10" ht="15.75">
      <c r="A20" s="95"/>
      <c r="B20" s="135"/>
      <c r="C20" s="135"/>
      <c r="D20" s="135"/>
      <c r="E20" s="142">
        <f t="shared" si="0"/>
        <v>0</v>
      </c>
      <c r="F20" s="154"/>
      <c r="G20" s="135"/>
      <c r="H20" s="135"/>
      <c r="I20" s="135"/>
      <c r="J20" s="141">
        <f t="shared" si="1"/>
        <v>0</v>
      </c>
    </row>
    <row r="21" spans="1:10" ht="15.75">
      <c r="A21" s="95"/>
      <c r="B21" s="135"/>
      <c r="C21" s="135"/>
      <c r="D21" s="135"/>
      <c r="E21" s="142">
        <f t="shared" si="0"/>
        <v>0</v>
      </c>
      <c r="F21" s="154"/>
      <c r="G21" s="135"/>
      <c r="H21" s="135"/>
      <c r="I21" s="135"/>
      <c r="J21" s="141">
        <f t="shared" si="1"/>
        <v>0</v>
      </c>
    </row>
    <row r="22" spans="1:10" ht="15.75">
      <c r="A22" s="95"/>
      <c r="B22" s="135"/>
      <c r="C22" s="135"/>
      <c r="D22" s="135"/>
      <c r="E22" s="142">
        <f t="shared" si="0"/>
        <v>0</v>
      </c>
      <c r="F22" s="154"/>
      <c r="G22" s="135"/>
      <c r="H22" s="135"/>
      <c r="I22" s="135"/>
      <c r="J22" s="141">
        <f t="shared" si="1"/>
        <v>0</v>
      </c>
    </row>
    <row r="23" spans="1:10" ht="15.75">
      <c r="A23" s="95"/>
      <c r="B23" s="44"/>
      <c r="C23" s="135"/>
      <c r="D23" s="135"/>
      <c r="E23" s="142">
        <f t="shared" si="0"/>
        <v>0</v>
      </c>
      <c r="F23" s="154"/>
      <c r="G23" s="135"/>
      <c r="H23" s="135"/>
      <c r="I23" s="135"/>
      <c r="J23" s="141">
        <f t="shared" si="1"/>
        <v>0</v>
      </c>
    </row>
    <row r="24" spans="1:10" ht="16.5" thickBot="1">
      <c r="A24" s="96" t="s">
        <v>140</v>
      </c>
      <c r="B24" s="143">
        <f>SUM(B14:B23)</f>
        <v>0</v>
      </c>
      <c r="C24" s="143">
        <f>SUM(C14:C23)</f>
        <v>0</v>
      </c>
      <c r="D24" s="143">
        <f>SUM(D14:D23)</f>
        <v>0</v>
      </c>
      <c r="E24" s="144">
        <f>SUM(E14:E23)</f>
        <v>0</v>
      </c>
      <c r="F24" s="155" t="s">
        <v>141</v>
      </c>
      <c r="G24" s="143">
        <f>SUM(G14:G23)</f>
        <v>0</v>
      </c>
      <c r="H24" s="143">
        <f>SUM(H14:H23)</f>
        <v>0</v>
      </c>
      <c r="I24" s="143">
        <f>SUM(I14:I23)</f>
        <v>0</v>
      </c>
      <c r="J24" s="144">
        <f>SUM(J14:J23)</f>
        <v>0</v>
      </c>
    </row>
    <row r="27" spans="1:10" ht="18" customHeight="1">
      <c r="A27" s="329" t="s">
        <v>285</v>
      </c>
      <c r="B27" s="329"/>
      <c r="C27" s="329"/>
      <c r="D27" s="329"/>
      <c r="E27" s="329"/>
      <c r="F27" s="329"/>
      <c r="G27" s="329"/>
      <c r="H27" s="329"/>
      <c r="I27" s="329"/>
      <c r="J27" s="329"/>
    </row>
    <row r="28" spans="1:10" ht="20.25" customHeight="1">
      <c r="A28" s="329"/>
      <c r="B28" s="329"/>
      <c r="C28" s="329"/>
      <c r="D28" s="329"/>
      <c r="E28" s="329"/>
      <c r="F28" s="329"/>
      <c r="G28" s="329"/>
      <c r="H28" s="329"/>
      <c r="I28" s="329"/>
      <c r="J28" s="329"/>
    </row>
    <row r="29" spans="2:9" ht="18.75">
      <c r="B29" s="40"/>
      <c r="C29" s="40"/>
      <c r="D29" s="40"/>
      <c r="E29" s="40"/>
      <c r="F29" s="40"/>
      <c r="G29" s="40"/>
      <c r="H29" s="40"/>
      <c r="I29" s="40"/>
    </row>
    <row r="30" spans="2:10" ht="18.75">
      <c r="B30" s="40"/>
      <c r="C30" s="40"/>
      <c r="D30" s="40"/>
      <c r="E30" s="40"/>
      <c r="F30" s="40"/>
      <c r="G30" s="40"/>
      <c r="H30" s="40"/>
      <c r="I30" s="123"/>
      <c r="J30" s="43" t="s">
        <v>288</v>
      </c>
    </row>
    <row r="31" spans="2:10" ht="18.75">
      <c r="B31" s="40"/>
      <c r="C31" s="40"/>
      <c r="D31" s="40"/>
      <c r="E31" s="40"/>
      <c r="F31" s="40"/>
      <c r="G31" s="40"/>
      <c r="H31" s="40"/>
      <c r="I31" s="123"/>
      <c r="J31" s="77"/>
    </row>
    <row r="32" spans="2:10" ht="19.5" thickBot="1">
      <c r="B32" s="39"/>
      <c r="C32" s="39"/>
      <c r="D32" s="39"/>
      <c r="E32" s="39"/>
      <c r="F32" s="39"/>
      <c r="G32" s="39"/>
      <c r="H32" s="39"/>
      <c r="I32" s="52"/>
      <c r="J32" s="43" t="s">
        <v>200</v>
      </c>
    </row>
    <row r="33" spans="1:10" ht="16.5" thickBot="1">
      <c r="A33" s="288" t="s">
        <v>223</v>
      </c>
      <c r="B33" s="333"/>
      <c r="C33" s="335" t="s">
        <v>224</v>
      </c>
      <c r="D33" s="292" t="s">
        <v>225</v>
      </c>
      <c r="E33" s="335" t="s">
        <v>226</v>
      </c>
      <c r="F33" s="337" t="s">
        <v>227</v>
      </c>
      <c r="G33" s="338"/>
      <c r="H33" s="338"/>
      <c r="I33" s="339"/>
      <c r="J33" s="292" t="s">
        <v>2</v>
      </c>
    </row>
    <row r="34" spans="1:10" ht="16.5" thickBot="1">
      <c r="A34" s="289"/>
      <c r="B34" s="334"/>
      <c r="C34" s="336"/>
      <c r="D34" s="293"/>
      <c r="E34" s="336"/>
      <c r="F34" s="125" t="s">
        <v>142</v>
      </c>
      <c r="G34" s="125" t="s">
        <v>143</v>
      </c>
      <c r="H34" s="125" t="s">
        <v>228</v>
      </c>
      <c r="I34" s="125" t="s">
        <v>229</v>
      </c>
      <c r="J34" s="293"/>
    </row>
    <row r="35" spans="1:10" ht="16.5" thickBot="1">
      <c r="A35" s="323"/>
      <c r="B35" s="324"/>
      <c r="C35" s="126"/>
      <c r="D35" s="127"/>
      <c r="E35" s="126"/>
      <c r="F35" s="128"/>
      <c r="G35" s="129"/>
      <c r="H35" s="128"/>
      <c r="I35" s="129"/>
      <c r="J35" s="130"/>
    </row>
    <row r="36" spans="1:10" ht="16.5" thickBot="1">
      <c r="A36" s="330" t="s">
        <v>230</v>
      </c>
      <c r="B36" s="331"/>
      <c r="C36" s="331"/>
      <c r="D36" s="331"/>
      <c r="E36" s="332"/>
      <c r="F36" s="131">
        <f>SUM(F35:F35)</f>
        <v>0</v>
      </c>
      <c r="G36" s="132">
        <f>SUM(G35:G35)</f>
        <v>0</v>
      </c>
      <c r="H36" s="131">
        <f>SUM(H35:H35)</f>
        <v>0</v>
      </c>
      <c r="I36" s="132">
        <f>SUM(I35:I35)</f>
        <v>0</v>
      </c>
      <c r="J36" s="130">
        <f>SUM(J35)</f>
        <v>0</v>
      </c>
    </row>
  </sheetData>
  <sheetProtection/>
  <mergeCells count="15">
    <mergeCell ref="A1:J1"/>
    <mergeCell ref="A33:B34"/>
    <mergeCell ref="C33:C34"/>
    <mergeCell ref="D33:D34"/>
    <mergeCell ref="E33:E34"/>
    <mergeCell ref="F33:I33"/>
    <mergeCell ref="J33:J34"/>
    <mergeCell ref="F11:J11"/>
    <mergeCell ref="B4:E4"/>
    <mergeCell ref="A35:B35"/>
    <mergeCell ref="B5:E5"/>
    <mergeCell ref="B6:E6"/>
    <mergeCell ref="A11:E11"/>
    <mergeCell ref="A27:J28"/>
    <mergeCell ref="A36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&amp;R&amp;12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8" sqref="A18"/>
    </sheetView>
  </sheetViews>
  <sheetFormatPr defaultColWidth="9.00390625" defaultRowHeight="12.75"/>
  <cols>
    <col min="1" max="1" width="65.25390625" style="0" customWidth="1"/>
    <col min="2" max="2" width="17.125" style="0" customWidth="1"/>
    <col min="3" max="10" width="15.625" style="0" customWidth="1"/>
  </cols>
  <sheetData>
    <row r="1" spans="1:2" ht="39" customHeight="1">
      <c r="A1" s="341" t="s">
        <v>317</v>
      </c>
      <c r="B1" s="341"/>
    </row>
    <row r="2" spans="1:2" ht="20.25">
      <c r="A2" s="36"/>
      <c r="B2" s="36"/>
    </row>
    <row r="3" spans="1:2" ht="20.25">
      <c r="A3" s="36"/>
      <c r="B3" s="122" t="s">
        <v>199</v>
      </c>
    </row>
    <row r="4" spans="1:2" ht="20.25">
      <c r="A4" s="36"/>
      <c r="B4" s="36"/>
    </row>
    <row r="5" spans="1:2" ht="19.5" thickBot="1">
      <c r="A5" s="37"/>
      <c r="B5" s="43" t="s">
        <v>280</v>
      </c>
    </row>
    <row r="6" spans="1:2" ht="16.5" thickBot="1">
      <c r="A6" s="108" t="s">
        <v>26</v>
      </c>
      <c r="B6" s="109" t="s">
        <v>201</v>
      </c>
    </row>
    <row r="7" spans="1:2" ht="15.75">
      <c r="A7" s="110" t="s">
        <v>318</v>
      </c>
      <c r="B7" s="111">
        <v>1800</v>
      </c>
    </row>
    <row r="8" spans="1:2" ht="15.75">
      <c r="A8" s="110"/>
      <c r="B8" s="111"/>
    </row>
    <row r="9" spans="1:2" ht="15.75">
      <c r="A9" s="110" t="s">
        <v>217</v>
      </c>
      <c r="B9" s="111"/>
    </row>
    <row r="10" spans="1:2" ht="15.75">
      <c r="A10" s="110" t="s">
        <v>218</v>
      </c>
      <c r="B10" s="111"/>
    </row>
    <row r="11" spans="1:2" ht="16.5" thickBot="1">
      <c r="A11" s="110" t="s">
        <v>219</v>
      </c>
      <c r="B11" s="111"/>
    </row>
    <row r="12" spans="1:2" ht="16.5" thickBot="1">
      <c r="A12" s="114" t="s">
        <v>215</v>
      </c>
      <c r="B12" s="115">
        <f>SUM(B7:B11)</f>
        <v>1800</v>
      </c>
    </row>
    <row r="13" spans="1:2" ht="15.75">
      <c r="A13" s="112"/>
      <c r="B13" s="113"/>
    </row>
    <row r="14" spans="1:2" ht="16.5" thickBot="1">
      <c r="A14" s="112"/>
      <c r="B14" s="113"/>
    </row>
    <row r="15" spans="1:2" ht="16.5" thickBot="1">
      <c r="A15" s="114" t="s">
        <v>220</v>
      </c>
      <c r="B15" s="115">
        <f>SUM(B14)</f>
        <v>0</v>
      </c>
    </row>
    <row r="16" spans="1:2" ht="15.75">
      <c r="A16" s="116"/>
      <c r="B16" s="117"/>
    </row>
    <row r="17" spans="1:2" ht="16.5" thickBot="1">
      <c r="A17" s="110" t="s">
        <v>216</v>
      </c>
      <c r="B17" s="111"/>
    </row>
    <row r="18" spans="1:2" ht="16.5" thickBot="1">
      <c r="A18" s="114"/>
      <c r="B18" s="115">
        <f>SUM(B17:B17)</f>
        <v>0</v>
      </c>
    </row>
    <row r="19" spans="1:2" ht="16.5" thickBot="1">
      <c r="A19" s="14"/>
      <c r="B19" s="118"/>
    </row>
    <row r="20" spans="1:2" ht="16.5" thickBot="1">
      <c r="A20" s="119" t="s">
        <v>221</v>
      </c>
      <c r="B20" s="120">
        <f>SUM(B12,B15,B18,)</f>
        <v>1800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Header xml:space="preserve">&amp;R&amp;12 </oddHeader>
  </headerFooter>
  <colBreaks count="1" manualBreakCount="1">
    <brk id="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29" sqref="B29"/>
    </sheetView>
  </sheetViews>
  <sheetFormatPr defaultColWidth="9.00390625" defaultRowHeight="12.75"/>
  <cols>
    <col min="1" max="1" width="58.00390625" style="0" customWidth="1"/>
    <col min="2" max="2" width="25.125" style="0" customWidth="1"/>
    <col min="3" max="3" width="15.875" style="0" customWidth="1"/>
    <col min="4" max="4" width="12.875" style="0" customWidth="1"/>
  </cols>
  <sheetData>
    <row r="1" spans="1:2" ht="43.5" customHeight="1">
      <c r="A1" s="342" t="s">
        <v>214</v>
      </c>
      <c r="B1" s="342"/>
    </row>
    <row r="2" spans="1:2" ht="18.75">
      <c r="A2" s="37"/>
      <c r="B2" s="38"/>
    </row>
    <row r="3" spans="1:2" ht="18.75">
      <c r="A3" s="37"/>
      <c r="B3" s="43" t="s">
        <v>284</v>
      </c>
    </row>
    <row r="4" spans="1:2" ht="18.75">
      <c r="A4" s="39"/>
      <c r="B4" s="43"/>
    </row>
    <row r="5" spans="1:2" ht="19.5" thickBot="1">
      <c r="A5" s="39"/>
      <c r="B5" s="43" t="s">
        <v>280</v>
      </c>
    </row>
    <row r="6" spans="1:2" ht="16.5" thickBot="1">
      <c r="A6" s="108" t="s">
        <v>26</v>
      </c>
      <c r="B6" s="109" t="s">
        <v>201</v>
      </c>
    </row>
    <row r="7" spans="1:2" ht="15.75">
      <c r="A7" s="110" t="s">
        <v>202</v>
      </c>
      <c r="B7" s="111">
        <v>50</v>
      </c>
    </row>
    <row r="8" spans="1:2" ht="15.75">
      <c r="A8" s="110" t="s">
        <v>319</v>
      </c>
      <c r="B8" s="111">
        <v>11725</v>
      </c>
    </row>
    <row r="9" spans="1:2" ht="15.75">
      <c r="A9" s="110" t="s">
        <v>344</v>
      </c>
      <c r="B9" s="111">
        <v>412</v>
      </c>
    </row>
    <row r="10" spans="1:2" ht="15.75">
      <c r="A10" s="110" t="s">
        <v>203</v>
      </c>
      <c r="B10" s="111">
        <v>106</v>
      </c>
    </row>
    <row r="11" spans="1:2" ht="15.75">
      <c r="A11" s="110" t="s">
        <v>345</v>
      </c>
      <c r="B11" s="111">
        <v>20</v>
      </c>
    </row>
    <row r="12" spans="1:2" ht="15.75">
      <c r="A12" s="110" t="s">
        <v>204</v>
      </c>
      <c r="B12" s="111">
        <v>20</v>
      </c>
    </row>
    <row r="13" spans="1:2" ht="15.75">
      <c r="A13" s="110" t="s">
        <v>205</v>
      </c>
      <c r="B13" s="111">
        <v>30</v>
      </c>
    </row>
    <row r="14" spans="1:2" ht="15.75">
      <c r="A14" s="112" t="s">
        <v>346</v>
      </c>
      <c r="B14" s="113">
        <v>500</v>
      </c>
    </row>
    <row r="15" spans="1:2" ht="15.75">
      <c r="A15" s="112" t="s">
        <v>347</v>
      </c>
      <c r="B15" s="113">
        <v>50</v>
      </c>
    </row>
    <row r="16" spans="1:2" ht="16.5" thickBot="1">
      <c r="A16" s="112" t="s">
        <v>348</v>
      </c>
      <c r="B16" s="113">
        <v>500</v>
      </c>
    </row>
    <row r="17" spans="1:2" ht="16.5" thickBot="1">
      <c r="A17" s="114" t="s">
        <v>207</v>
      </c>
      <c r="B17" s="115">
        <f>SUM(B7:B16)</f>
        <v>13413</v>
      </c>
    </row>
    <row r="18" spans="1:2" ht="15.75">
      <c r="A18" s="116"/>
      <c r="B18" s="117"/>
    </row>
    <row r="19" spans="1:2" ht="15.75">
      <c r="A19" s="110" t="s">
        <v>208</v>
      </c>
      <c r="B19" s="111">
        <v>1500</v>
      </c>
    </row>
    <row r="20" spans="1:2" ht="15.75">
      <c r="A20" s="110" t="s">
        <v>349</v>
      </c>
      <c r="B20" s="111">
        <v>100</v>
      </c>
    </row>
    <row r="21" spans="1:2" ht="15.75">
      <c r="A21" s="110" t="s">
        <v>206</v>
      </c>
      <c r="B21" s="111">
        <v>240</v>
      </c>
    </row>
    <row r="22" spans="1:2" ht="15.75">
      <c r="A22" s="110" t="s">
        <v>350</v>
      </c>
      <c r="B22" s="111">
        <v>326</v>
      </c>
    </row>
    <row r="23" spans="1:2" ht="16.5" thickBot="1">
      <c r="A23" s="112" t="s">
        <v>209</v>
      </c>
      <c r="B23" s="113"/>
    </row>
    <row r="24" spans="1:2" ht="16.5" thickBot="1">
      <c r="A24" s="114" t="s">
        <v>210</v>
      </c>
      <c r="B24" s="115">
        <f>SUM(B19:B23)</f>
        <v>2166</v>
      </c>
    </row>
    <row r="25" spans="1:2" ht="15.75">
      <c r="A25" s="280" t="s">
        <v>351</v>
      </c>
      <c r="B25" s="117">
        <v>2000</v>
      </c>
    </row>
    <row r="26" spans="1:2" ht="15.75">
      <c r="A26" s="280" t="s">
        <v>352</v>
      </c>
      <c r="B26" s="117">
        <v>310</v>
      </c>
    </row>
    <row r="27" spans="1:2" ht="15.75">
      <c r="A27" s="110" t="s">
        <v>211</v>
      </c>
      <c r="B27" s="111">
        <v>2800</v>
      </c>
    </row>
    <row r="28" spans="1:2" ht="16.5" thickBot="1">
      <c r="A28" s="112" t="s">
        <v>212</v>
      </c>
      <c r="B28" s="113">
        <v>1000</v>
      </c>
    </row>
    <row r="29" spans="1:2" ht="16.5" thickBot="1">
      <c r="A29" s="114" t="s">
        <v>213</v>
      </c>
      <c r="B29" s="115">
        <f>SUM(B25:B28)</f>
        <v>6110</v>
      </c>
    </row>
    <row r="30" spans="1:2" ht="16.5" thickBot="1">
      <c r="A30" s="14"/>
      <c r="B30" s="118"/>
    </row>
    <row r="31" spans="1:2" ht="16.5" thickBot="1">
      <c r="A31" s="119" t="s">
        <v>222</v>
      </c>
      <c r="B31" s="120">
        <f>SUM(B17,B24,B29)</f>
        <v>21689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1.375" style="0" customWidth="1"/>
    <col min="2" max="2" width="20.625" style="0" customWidth="1"/>
    <col min="3" max="3" width="42.375" style="0" customWidth="1"/>
    <col min="4" max="4" width="20.625" style="0" customWidth="1"/>
  </cols>
  <sheetData>
    <row r="1" spans="1:4" ht="18.75">
      <c r="A1" s="282" t="s">
        <v>355</v>
      </c>
      <c r="B1" s="282"/>
      <c r="C1" s="282"/>
      <c r="D1" s="282"/>
    </row>
    <row r="4" ht="15">
      <c r="D4" s="183" t="s">
        <v>354</v>
      </c>
    </row>
    <row r="5" ht="14.25">
      <c r="D5" s="157"/>
    </row>
    <row r="6" ht="15.75" thickBot="1">
      <c r="D6" s="43" t="s">
        <v>280</v>
      </c>
    </row>
    <row r="7" spans="1:4" ht="15.75">
      <c r="A7" s="283" t="s">
        <v>18</v>
      </c>
      <c r="B7" s="102" t="s">
        <v>60</v>
      </c>
      <c r="C7" s="285" t="s">
        <v>61</v>
      </c>
      <c r="D7" s="102" t="s">
        <v>60</v>
      </c>
    </row>
    <row r="8" spans="1:4" ht="16.5" thickBot="1">
      <c r="A8" s="284"/>
      <c r="B8" s="201" t="s">
        <v>4</v>
      </c>
      <c r="C8" s="286"/>
      <c r="D8" s="201" t="s">
        <v>4</v>
      </c>
    </row>
    <row r="9" spans="1:4" ht="15.75">
      <c r="A9" s="28" t="s">
        <v>62</v>
      </c>
      <c r="B9" s="202"/>
      <c r="C9" s="28" t="s">
        <v>34</v>
      </c>
      <c r="D9" s="203">
        <v>26255</v>
      </c>
    </row>
    <row r="10" spans="1:4" ht="15.75">
      <c r="A10" s="29" t="s">
        <v>172</v>
      </c>
      <c r="B10" s="204">
        <v>60</v>
      </c>
      <c r="C10" s="29" t="s">
        <v>41</v>
      </c>
      <c r="D10" s="99">
        <v>6713</v>
      </c>
    </row>
    <row r="11" spans="1:4" ht="15.75">
      <c r="A11" s="29" t="s">
        <v>47</v>
      </c>
      <c r="B11" s="204"/>
      <c r="C11" s="29" t="s">
        <v>35</v>
      </c>
      <c r="D11" s="99">
        <v>1929</v>
      </c>
    </row>
    <row r="12" spans="1:4" ht="15.75">
      <c r="A12" s="29" t="s">
        <v>356</v>
      </c>
      <c r="B12" s="204">
        <v>35177</v>
      </c>
      <c r="C12" s="29" t="s">
        <v>64</v>
      </c>
      <c r="D12" s="99"/>
    </row>
    <row r="13" spans="1:4" ht="15.75">
      <c r="A13" s="29" t="s">
        <v>65</v>
      </c>
      <c r="B13" s="204"/>
      <c r="C13" s="29" t="s">
        <v>66</v>
      </c>
      <c r="D13" s="99"/>
    </row>
    <row r="14" spans="1:4" ht="15.75">
      <c r="A14" s="29" t="s">
        <v>173</v>
      </c>
      <c r="B14" s="204"/>
      <c r="C14" s="29" t="s">
        <v>36</v>
      </c>
      <c r="D14" s="99"/>
    </row>
    <row r="15" spans="1:4" ht="15.75">
      <c r="A15" s="29"/>
      <c r="B15" s="204"/>
      <c r="C15" s="29" t="s">
        <v>174</v>
      </c>
      <c r="D15" s="99"/>
    </row>
    <row r="16" spans="1:4" ht="15.75">
      <c r="A16" s="205" t="s">
        <v>67</v>
      </c>
      <c r="B16" s="204">
        <f>SUM(B9:B15)</f>
        <v>35237</v>
      </c>
      <c r="C16" s="205" t="s">
        <v>68</v>
      </c>
      <c r="D16" s="99">
        <f>SUM(D9:D15)</f>
        <v>34897</v>
      </c>
    </row>
    <row r="17" spans="1:4" ht="15.75">
      <c r="A17" s="29" t="s">
        <v>22</v>
      </c>
      <c r="B17" s="204"/>
      <c r="C17" s="29" t="s">
        <v>38</v>
      </c>
      <c r="D17" s="99">
        <v>340</v>
      </c>
    </row>
    <row r="18" spans="1:4" ht="15.75">
      <c r="A18" s="29" t="s">
        <v>69</v>
      </c>
      <c r="B18" s="204"/>
      <c r="C18" s="29" t="s">
        <v>1</v>
      </c>
      <c r="D18" s="99"/>
    </row>
    <row r="19" spans="1:4" ht="15.75">
      <c r="A19" s="29" t="s">
        <v>70</v>
      </c>
      <c r="B19" s="204"/>
      <c r="C19" s="29" t="s">
        <v>71</v>
      </c>
      <c r="D19" s="99"/>
    </row>
    <row r="20" spans="1:4" ht="15.75">
      <c r="A20" s="29" t="s">
        <v>72</v>
      </c>
      <c r="B20" s="204"/>
      <c r="C20" s="29" t="s">
        <v>73</v>
      </c>
      <c r="D20" s="99"/>
    </row>
    <row r="21" spans="1:4" ht="15.75">
      <c r="A21" s="29"/>
      <c r="B21" s="204"/>
      <c r="C21" s="29"/>
      <c r="D21" s="99"/>
    </row>
    <row r="22" spans="1:4" ht="15.75">
      <c r="A22" s="205" t="s">
        <v>74</v>
      </c>
      <c r="B22" s="204">
        <f>SUM(B17:B21)</f>
        <v>0</v>
      </c>
      <c r="C22" s="205" t="s">
        <v>75</v>
      </c>
      <c r="D22" s="99">
        <f>SUM(D17:D21)</f>
        <v>340</v>
      </c>
    </row>
    <row r="23" spans="1:4" ht="15.75">
      <c r="A23" s="29" t="s">
        <v>57</v>
      </c>
      <c r="B23" s="204"/>
      <c r="C23" s="29" t="s">
        <v>76</v>
      </c>
      <c r="D23" s="99"/>
    </row>
    <row r="24" spans="1:4" ht="15.75">
      <c r="A24" s="29" t="s">
        <v>58</v>
      </c>
      <c r="B24" s="204"/>
      <c r="C24" s="29" t="s">
        <v>77</v>
      </c>
      <c r="D24" s="99">
        <v>0</v>
      </c>
    </row>
    <row r="25" spans="1:4" ht="15.75">
      <c r="A25" s="29" t="s">
        <v>78</v>
      </c>
      <c r="B25" s="204"/>
      <c r="C25" s="29" t="s">
        <v>79</v>
      </c>
      <c r="D25" s="99"/>
    </row>
    <row r="26" spans="1:4" ht="15.75">
      <c r="A26" s="29" t="s">
        <v>80</v>
      </c>
      <c r="B26" s="204"/>
      <c r="C26" s="29" t="s">
        <v>56</v>
      </c>
      <c r="D26" s="99"/>
    </row>
    <row r="27" spans="1:4" ht="15.75">
      <c r="A27" s="29" t="s">
        <v>48</v>
      </c>
      <c r="B27" s="204"/>
      <c r="C27" s="29" t="s">
        <v>48</v>
      </c>
      <c r="D27" s="99"/>
    </row>
    <row r="28" spans="1:4" ht="15.75">
      <c r="A28" s="206" t="s">
        <v>81</v>
      </c>
      <c r="B28" s="204">
        <f>SUM(B16,B22:B27)</f>
        <v>35237</v>
      </c>
      <c r="C28" s="206" t="s">
        <v>81</v>
      </c>
      <c r="D28" s="99">
        <f>SUM(D16,D22:D27)</f>
        <v>35237</v>
      </c>
    </row>
    <row r="29" spans="1:4" ht="15.75">
      <c r="A29" s="29"/>
      <c r="B29" s="204"/>
      <c r="C29" s="29" t="s">
        <v>82</v>
      </c>
      <c r="D29" s="99">
        <v>0</v>
      </c>
    </row>
    <row r="30" spans="1:4" ht="15.75">
      <c r="A30" s="29" t="s">
        <v>59</v>
      </c>
      <c r="B30" s="204"/>
      <c r="C30" s="29" t="s">
        <v>83</v>
      </c>
      <c r="D30" s="99"/>
    </row>
    <row r="31" spans="1:4" ht="15.75">
      <c r="A31" s="206" t="s">
        <v>84</v>
      </c>
      <c r="B31" s="204">
        <f>SUM(B29:B30)</f>
        <v>0</v>
      </c>
      <c r="C31" s="206" t="s">
        <v>85</v>
      </c>
      <c r="D31" s="99">
        <f>SUM(D29:D30)</f>
        <v>0</v>
      </c>
    </row>
    <row r="32" spans="1:4" ht="16.5" thickBot="1">
      <c r="A32" s="31" t="s">
        <v>86</v>
      </c>
      <c r="B32" s="207"/>
      <c r="C32" s="31" t="s">
        <v>87</v>
      </c>
      <c r="D32" s="100"/>
    </row>
    <row r="33" spans="1:4" ht="16.5" thickBot="1">
      <c r="A33" s="208" t="s">
        <v>88</v>
      </c>
      <c r="B33" s="209">
        <f>SUM(B28,B31,B32)</f>
        <v>35237</v>
      </c>
      <c r="C33" s="208" t="s">
        <v>89</v>
      </c>
      <c r="D33" s="101">
        <f>SUM(D28,D31,D32)</f>
        <v>35237</v>
      </c>
    </row>
    <row r="34" spans="1:4" ht="15.75">
      <c r="A34" s="38"/>
      <c r="B34" s="38"/>
      <c r="C34" s="38"/>
      <c r="D34" s="38"/>
    </row>
    <row r="35" spans="1:4" ht="15.75">
      <c r="A35" s="38"/>
      <c r="B35" s="38"/>
      <c r="C35" s="38"/>
      <c r="D35" s="38"/>
    </row>
    <row r="36" spans="1:4" ht="15.75">
      <c r="A36" s="287" t="s">
        <v>193</v>
      </c>
      <c r="B36" s="287"/>
      <c r="C36" s="287"/>
      <c r="D36" s="38"/>
    </row>
    <row r="37" spans="1:4" ht="16.5" thickBot="1">
      <c r="A37" s="38"/>
      <c r="B37" s="38"/>
      <c r="C37" s="38"/>
      <c r="D37" s="38"/>
    </row>
    <row r="38" spans="1:4" ht="83.25" customHeight="1" thickBot="1">
      <c r="A38" s="45" t="s">
        <v>196</v>
      </c>
      <c r="B38" s="46">
        <f>SUM(B33-D33)</f>
        <v>0</v>
      </c>
      <c r="C38" s="38"/>
      <c r="D38" s="38"/>
    </row>
    <row r="39" spans="1:4" ht="15.75">
      <c r="A39" s="38"/>
      <c r="B39" s="38"/>
      <c r="C39" s="38"/>
      <c r="D39" s="38"/>
    </row>
    <row r="40" spans="1:4" ht="15.75">
      <c r="A40" s="281" t="s">
        <v>194</v>
      </c>
      <c r="B40" s="281"/>
      <c r="C40" s="281"/>
      <c r="D40" s="38"/>
    </row>
    <row r="41" spans="1:4" ht="15.75">
      <c r="A41" s="38"/>
      <c r="B41" s="38"/>
      <c r="C41" s="38"/>
      <c r="D41" s="38"/>
    </row>
    <row r="42" spans="1:4" ht="16.5" thickBot="1">
      <c r="A42" s="38"/>
      <c r="B42" s="38"/>
      <c r="C42" s="38"/>
      <c r="D42" s="38"/>
    </row>
    <row r="43" spans="1:4" ht="46.5" customHeight="1" thickBot="1">
      <c r="A43" s="47" t="s">
        <v>197</v>
      </c>
      <c r="B43" s="48"/>
      <c r="C43" s="38"/>
      <c r="D43" s="38"/>
    </row>
    <row r="44" spans="1:4" ht="45.75" customHeight="1" thickBot="1">
      <c r="A44" s="47" t="s">
        <v>198</v>
      </c>
      <c r="B44" s="48">
        <v>0</v>
      </c>
      <c r="C44" s="38"/>
      <c r="D44" s="38"/>
    </row>
    <row r="45" spans="1:4" ht="39" customHeight="1" thickBot="1">
      <c r="A45" s="47" t="s">
        <v>195</v>
      </c>
      <c r="B45" s="48">
        <f>B44+B43</f>
        <v>0</v>
      </c>
      <c r="C45" s="38"/>
      <c r="D45" s="38"/>
    </row>
    <row r="46" spans="1:4" ht="15.75">
      <c r="A46" s="38"/>
      <c r="B46" s="38"/>
      <c r="C46" s="38"/>
      <c r="D46" s="38"/>
    </row>
    <row r="47" spans="1:4" ht="16.5" thickBot="1">
      <c r="A47" s="38"/>
      <c r="B47" s="38"/>
      <c r="C47" s="38"/>
      <c r="D47" s="38"/>
    </row>
    <row r="48" spans="1:4" ht="16.5" thickBot="1">
      <c r="A48" s="210" t="s">
        <v>276</v>
      </c>
      <c r="B48" s="211">
        <v>9</v>
      </c>
      <c r="C48" s="212"/>
      <c r="D48" s="38"/>
    </row>
    <row r="49" spans="1:4" ht="16.5" thickBot="1">
      <c r="A49" s="210" t="s">
        <v>277</v>
      </c>
      <c r="B49" s="211"/>
      <c r="C49" s="212"/>
      <c r="D49" s="38"/>
    </row>
  </sheetData>
  <sheetProtection/>
  <mergeCells count="5">
    <mergeCell ref="A40:C40"/>
    <mergeCell ref="A1:D1"/>
    <mergeCell ref="A7:A8"/>
    <mergeCell ref="C7:C8"/>
    <mergeCell ref="A36:C36"/>
  </mergeCells>
  <printOptions/>
  <pageMargins left="0.75" right="0.75" top="1" bottom="1" header="0.5" footer="0.5"/>
  <pageSetup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20" sqref="B20"/>
    </sheetView>
  </sheetViews>
  <sheetFormatPr defaultColWidth="9.00390625" defaultRowHeight="12.75"/>
  <cols>
    <col min="1" max="1" width="65.875" style="0" customWidth="1"/>
    <col min="2" max="2" width="21.125" style="0" customWidth="1"/>
  </cols>
  <sheetData>
    <row r="1" spans="1:2" ht="36.75" customHeight="1">
      <c r="A1" s="282" t="s">
        <v>283</v>
      </c>
      <c r="B1" s="282"/>
    </row>
    <row r="2" spans="1:2" ht="15.75">
      <c r="A2" s="38"/>
      <c r="B2" s="38"/>
    </row>
    <row r="3" spans="1:2" ht="15.75">
      <c r="A3" s="38"/>
      <c r="B3" s="43" t="s">
        <v>282</v>
      </c>
    </row>
    <row r="4" spans="1:2" ht="15.75">
      <c r="A4" s="38"/>
      <c r="B4" s="52"/>
    </row>
    <row r="5" ht="15.75" thickBot="1">
      <c r="B5" s="43" t="s">
        <v>280</v>
      </c>
    </row>
    <row r="6" spans="1:2" ht="19.5" customHeight="1">
      <c r="A6" s="316" t="s">
        <v>26</v>
      </c>
      <c r="B6" s="344" t="s">
        <v>52</v>
      </c>
    </row>
    <row r="7" spans="1:2" ht="19.5" customHeight="1">
      <c r="A7" s="317"/>
      <c r="B7" s="345"/>
    </row>
    <row r="8" spans="1:2" ht="19.5" customHeight="1">
      <c r="A8" s="343"/>
      <c r="B8" s="346"/>
    </row>
    <row r="9" spans="1:2" s="1" customFormat="1" ht="19.5" customHeight="1">
      <c r="A9" s="29" t="s">
        <v>187</v>
      </c>
      <c r="B9" s="97"/>
    </row>
    <row r="10" spans="1:2" s="1" customFormat="1" ht="19.5" customHeight="1">
      <c r="A10" s="104" t="s">
        <v>188</v>
      </c>
      <c r="B10" s="99">
        <v>821</v>
      </c>
    </row>
    <row r="11" spans="1:2" s="1" customFormat="1" ht="19.5" customHeight="1">
      <c r="A11" s="104" t="s">
        <v>189</v>
      </c>
      <c r="B11" s="98"/>
    </row>
    <row r="12" spans="1:2" s="1" customFormat="1" ht="19.5" customHeight="1">
      <c r="A12" s="104" t="s">
        <v>190</v>
      </c>
      <c r="B12" s="98"/>
    </row>
    <row r="13" spans="1:2" s="1" customFormat="1" ht="19.5" customHeight="1">
      <c r="A13" s="105" t="s">
        <v>27</v>
      </c>
      <c r="B13" s="98">
        <f>SUM(B9:B12)</f>
        <v>821</v>
      </c>
    </row>
    <row r="14" spans="1:2" s="1" customFormat="1" ht="19.5" customHeight="1">
      <c r="A14" s="104" t="s">
        <v>28</v>
      </c>
      <c r="B14" s="99">
        <v>50</v>
      </c>
    </row>
    <row r="15" spans="1:2" s="1" customFormat="1" ht="19.5" customHeight="1">
      <c r="A15" s="104" t="s">
        <v>191</v>
      </c>
      <c r="B15" s="99">
        <v>313</v>
      </c>
    </row>
    <row r="16" spans="1:2" s="1" customFormat="1" ht="19.5" customHeight="1">
      <c r="A16" s="104" t="s">
        <v>29</v>
      </c>
      <c r="B16" s="99"/>
    </row>
    <row r="17" spans="1:2" s="1" customFormat="1" ht="19.5" customHeight="1">
      <c r="A17" s="104" t="s">
        <v>192</v>
      </c>
      <c r="B17" s="99">
        <v>250</v>
      </c>
    </row>
    <row r="18" spans="1:2" s="1" customFormat="1" ht="19.5" customHeight="1">
      <c r="A18" s="104" t="s">
        <v>30</v>
      </c>
      <c r="B18" s="99">
        <v>100</v>
      </c>
    </row>
    <row r="19" spans="1:2" s="1" customFormat="1" ht="19.5" customHeight="1">
      <c r="A19" s="104" t="s">
        <v>353</v>
      </c>
      <c r="B19" s="99">
        <v>320</v>
      </c>
    </row>
    <row r="20" spans="1:2" s="1" customFormat="1" ht="19.5" customHeight="1">
      <c r="A20" s="104"/>
      <c r="B20" s="99"/>
    </row>
    <row r="21" spans="1:2" s="1" customFormat="1" ht="19.5" customHeight="1">
      <c r="A21" s="105" t="s">
        <v>31</v>
      </c>
      <c r="B21" s="99">
        <f>SUM(B14:B20)</f>
        <v>1033</v>
      </c>
    </row>
    <row r="22" spans="1:2" s="1" customFormat="1" ht="19.5" customHeight="1" hidden="1">
      <c r="A22" s="104"/>
      <c r="B22" s="98"/>
    </row>
    <row r="23" spans="1:2" s="1" customFormat="1" ht="19.5" customHeight="1">
      <c r="A23" s="105" t="s">
        <v>32</v>
      </c>
      <c r="B23" s="98">
        <f>SUM(B22:B22)</f>
        <v>0</v>
      </c>
    </row>
    <row r="24" spans="1:2" s="1" customFormat="1" ht="19.5" customHeight="1" thickBot="1">
      <c r="A24" s="106"/>
      <c r="B24" s="100"/>
    </row>
    <row r="25" spans="1:2" s="1" customFormat="1" ht="19.5" customHeight="1" thickBot="1">
      <c r="A25" s="107" t="s">
        <v>33</v>
      </c>
      <c r="B25" s="101">
        <f>SUM(B13,B21,B23:B24)</f>
        <v>1854</v>
      </c>
    </row>
    <row r="26" spans="1:11" s="2" customFormat="1" ht="40.5" customHeight="1">
      <c r="A26" s="94"/>
      <c r="B26" s="3"/>
      <c r="C26" s="4"/>
      <c r="D26" s="4"/>
      <c r="E26" s="4"/>
      <c r="F26" s="4"/>
      <c r="G26" s="4"/>
      <c r="H26" s="4"/>
      <c r="I26" s="4"/>
      <c r="J26" s="4"/>
      <c r="K26" s="4"/>
    </row>
  </sheetData>
  <sheetProtection/>
  <mergeCells count="3">
    <mergeCell ref="A6:A8"/>
    <mergeCell ref="A1:B1"/>
    <mergeCell ref="B6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8" sqref="C8"/>
    </sheetView>
  </sheetViews>
  <sheetFormatPr defaultColWidth="9.00390625" defaultRowHeight="12.75"/>
  <cols>
    <col min="1" max="1" width="47.75390625" style="0" customWidth="1"/>
    <col min="2" max="2" width="15.125" style="0" customWidth="1"/>
    <col min="3" max="3" width="16.375" style="0" customWidth="1"/>
    <col min="4" max="4" width="14.75390625" style="0" customWidth="1"/>
    <col min="5" max="5" width="14.00390625" style="0" customWidth="1"/>
    <col min="6" max="6" width="16.875" style="0" customWidth="1"/>
    <col min="7" max="7" width="18.75390625" style="0" customWidth="1"/>
  </cols>
  <sheetData>
    <row r="1" spans="1:7" ht="18.75">
      <c r="A1" s="282" t="s">
        <v>237</v>
      </c>
      <c r="B1" s="282"/>
      <c r="C1" s="282"/>
      <c r="D1" s="282"/>
      <c r="E1" s="282"/>
      <c r="F1" s="282"/>
      <c r="G1" s="282"/>
    </row>
    <row r="2" spans="1:7" ht="20.25">
      <c r="A2" s="41"/>
      <c r="B2" s="5"/>
      <c r="C2" s="5"/>
      <c r="D2" s="5"/>
      <c r="E2" s="5"/>
      <c r="F2" s="5"/>
      <c r="G2" s="5"/>
    </row>
    <row r="3" spans="1:7" ht="18.75">
      <c r="A3" s="42"/>
      <c r="B3" s="39"/>
      <c r="C3" s="39"/>
      <c r="D3" s="39"/>
      <c r="E3" s="39"/>
      <c r="F3" s="39"/>
      <c r="G3" s="43" t="s">
        <v>316</v>
      </c>
    </row>
    <row r="4" spans="1:7" ht="18.75">
      <c r="A4" s="42"/>
      <c r="B4" s="39"/>
      <c r="C4" s="39"/>
      <c r="D4" s="39"/>
      <c r="E4" s="39"/>
      <c r="F4" s="39"/>
      <c r="G4" s="52"/>
    </row>
    <row r="5" spans="1:7" ht="19.5" thickBot="1">
      <c r="A5" s="42"/>
      <c r="B5" s="39"/>
      <c r="C5" s="39"/>
      <c r="D5" s="39"/>
      <c r="E5" s="39"/>
      <c r="F5" s="39"/>
      <c r="G5" s="43" t="s">
        <v>281</v>
      </c>
    </row>
    <row r="6" spans="1:7" ht="16.5" thickBot="1">
      <c r="A6" s="347" t="s">
        <v>26</v>
      </c>
      <c r="B6" s="349" t="s">
        <v>231</v>
      </c>
      <c r="C6" s="349"/>
      <c r="D6" s="350"/>
      <c r="E6" s="351" t="s">
        <v>232</v>
      </c>
      <c r="F6" s="349"/>
      <c r="G6" s="350"/>
    </row>
    <row r="7" spans="1:7" ht="16.5" thickBot="1">
      <c r="A7" s="348"/>
      <c r="B7" s="53" t="s">
        <v>233</v>
      </c>
      <c r="C7" s="54" t="s">
        <v>234</v>
      </c>
      <c r="D7" s="53" t="s">
        <v>2</v>
      </c>
      <c r="E7" s="54" t="s">
        <v>233</v>
      </c>
      <c r="F7" s="53" t="s">
        <v>234</v>
      </c>
      <c r="G7" s="54" t="s">
        <v>2</v>
      </c>
    </row>
    <row r="8" spans="1:7" ht="15.75">
      <c r="A8" s="55" t="s">
        <v>320</v>
      </c>
      <c r="B8" s="56"/>
      <c r="C8" s="57"/>
      <c r="D8" s="58">
        <f>SUM(B8:C8)</f>
        <v>0</v>
      </c>
      <c r="E8" s="57"/>
      <c r="F8" s="56"/>
      <c r="G8" s="59"/>
    </row>
    <row r="9" spans="1:7" ht="15.75">
      <c r="A9" s="55" t="s">
        <v>321</v>
      </c>
      <c r="B9" s="56"/>
      <c r="C9" s="57"/>
      <c r="D9" s="58"/>
      <c r="E9" s="57"/>
      <c r="F9" s="56"/>
      <c r="G9" s="59"/>
    </row>
    <row r="10" spans="1:7" ht="15.75">
      <c r="A10" s="60" t="s">
        <v>19</v>
      </c>
      <c r="B10" s="61"/>
      <c r="C10" s="62"/>
      <c r="D10" s="63"/>
      <c r="E10" s="62"/>
      <c r="F10" s="61"/>
      <c r="G10" s="64"/>
    </row>
    <row r="11" spans="1:7" ht="15.75">
      <c r="A11" s="60" t="s">
        <v>235</v>
      </c>
      <c r="B11" s="62"/>
      <c r="C11" s="62"/>
      <c r="D11" s="58">
        <f>SUM(B11:C11)</f>
        <v>0</v>
      </c>
      <c r="E11" s="62"/>
      <c r="F11" s="61"/>
      <c r="G11" s="64">
        <f>SUM(E11:F11)</f>
        <v>0</v>
      </c>
    </row>
    <row r="12" spans="1:7" ht="16.5" thickBot="1">
      <c r="A12" s="65" t="s">
        <v>39</v>
      </c>
      <c r="B12" s="66"/>
      <c r="C12" s="67"/>
      <c r="D12" s="68"/>
      <c r="E12" s="67"/>
      <c r="F12" s="69"/>
      <c r="G12" s="70">
        <f>SUM(E12:F12)</f>
        <v>0</v>
      </c>
    </row>
    <row r="13" spans="1:7" ht="16.5" thickBot="1">
      <c r="A13" s="71" t="s">
        <v>144</v>
      </c>
      <c r="B13" s="72">
        <f aca="true" t="shared" si="0" ref="B13:G13">SUM(B8:B12)</f>
        <v>0</v>
      </c>
      <c r="C13" s="73">
        <f t="shared" si="0"/>
        <v>0</v>
      </c>
      <c r="D13" s="72">
        <f>SUM(D8:D12)</f>
        <v>0</v>
      </c>
      <c r="E13" s="73">
        <f t="shared" si="0"/>
        <v>0</v>
      </c>
      <c r="F13" s="72">
        <f t="shared" si="0"/>
        <v>0</v>
      </c>
      <c r="G13" s="73">
        <f t="shared" si="0"/>
        <v>0</v>
      </c>
    </row>
    <row r="14" spans="1:7" ht="37.5" customHeight="1" thickBot="1">
      <c r="A14" s="74" t="s">
        <v>236</v>
      </c>
      <c r="B14" s="75"/>
      <c r="C14" s="76"/>
      <c r="D14" s="75"/>
      <c r="E14" s="76"/>
      <c r="F14" s="75"/>
      <c r="G14" s="76"/>
    </row>
  </sheetData>
  <sheetProtection/>
  <mergeCells count="4">
    <mergeCell ref="A1:G1"/>
    <mergeCell ref="A6:A7"/>
    <mergeCell ref="B6:D6"/>
    <mergeCell ref="E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M29" sqref="M29"/>
    </sheetView>
  </sheetViews>
  <sheetFormatPr defaultColWidth="9.00390625" defaultRowHeight="12.75"/>
  <cols>
    <col min="1" max="1" width="31.75390625" style="0" customWidth="1"/>
  </cols>
  <sheetData>
    <row r="1" spans="1:14" ht="24" customHeight="1">
      <c r="A1" s="282" t="s">
        <v>278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3" ht="15">
      <c r="M3" s="52" t="s">
        <v>315</v>
      </c>
    </row>
    <row r="4" ht="15">
      <c r="M4" s="52"/>
    </row>
    <row r="5" ht="15.75" thickBot="1">
      <c r="M5" s="52" t="s">
        <v>280</v>
      </c>
    </row>
    <row r="6" spans="1:14" ht="16.5" thickBot="1">
      <c r="A6" s="78" t="s">
        <v>279</v>
      </c>
      <c r="B6" s="79" t="s">
        <v>145</v>
      </c>
      <c r="C6" s="79" t="s">
        <v>146</v>
      </c>
      <c r="D6" s="79" t="s">
        <v>147</v>
      </c>
      <c r="E6" s="79" t="s">
        <v>148</v>
      </c>
      <c r="F6" s="79" t="s">
        <v>149</v>
      </c>
      <c r="G6" s="79" t="s">
        <v>150</v>
      </c>
      <c r="H6" s="79" t="s">
        <v>151</v>
      </c>
      <c r="I6" s="79" t="s">
        <v>152</v>
      </c>
      <c r="J6" s="79" t="s">
        <v>153</v>
      </c>
      <c r="K6" s="79" t="s">
        <v>154</v>
      </c>
      <c r="L6" s="79" t="s">
        <v>155</v>
      </c>
      <c r="M6" s="79" t="s">
        <v>156</v>
      </c>
      <c r="N6" s="80" t="s">
        <v>144</v>
      </c>
    </row>
    <row r="7" spans="1:14" ht="16.5" thickBot="1">
      <c r="A7" s="352" t="s">
        <v>93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4"/>
    </row>
    <row r="8" spans="1:14" ht="15.75">
      <c r="A8" s="81" t="s">
        <v>62</v>
      </c>
      <c r="B8" s="82">
        <v>675</v>
      </c>
      <c r="C8" s="82">
        <v>675</v>
      </c>
      <c r="D8" s="82">
        <v>675</v>
      </c>
      <c r="E8" s="82">
        <v>675</v>
      </c>
      <c r="F8" s="82">
        <v>675</v>
      </c>
      <c r="G8" s="82">
        <v>675</v>
      </c>
      <c r="H8" s="82">
        <v>675</v>
      </c>
      <c r="I8" s="82">
        <v>675</v>
      </c>
      <c r="J8" s="82">
        <v>675</v>
      </c>
      <c r="K8" s="82">
        <v>675</v>
      </c>
      <c r="L8" s="82">
        <v>674</v>
      </c>
      <c r="M8" s="82">
        <v>673</v>
      </c>
      <c r="N8" s="83">
        <f aca="true" t="shared" si="0" ref="N8:N13">SUM(B8:M8)</f>
        <v>8097</v>
      </c>
    </row>
    <row r="9" spans="1:14" ht="15.75">
      <c r="A9" s="84" t="s">
        <v>47</v>
      </c>
      <c r="B9" s="85">
        <v>375</v>
      </c>
      <c r="C9" s="85">
        <v>375</v>
      </c>
      <c r="D9" s="85">
        <v>375</v>
      </c>
      <c r="E9" s="85">
        <v>375</v>
      </c>
      <c r="F9" s="85">
        <v>375</v>
      </c>
      <c r="G9" s="85">
        <v>375</v>
      </c>
      <c r="H9" s="85">
        <v>375</v>
      </c>
      <c r="I9" s="85">
        <v>376</v>
      </c>
      <c r="J9" s="85">
        <v>376</v>
      </c>
      <c r="K9" s="85">
        <v>376</v>
      </c>
      <c r="L9" s="85">
        <v>376</v>
      </c>
      <c r="M9" s="85">
        <v>376</v>
      </c>
      <c r="N9" s="83">
        <f t="shared" si="0"/>
        <v>4505</v>
      </c>
    </row>
    <row r="10" spans="1:14" ht="15.75">
      <c r="A10" s="81" t="s">
        <v>157</v>
      </c>
      <c r="B10" s="85">
        <v>900</v>
      </c>
      <c r="C10" s="85">
        <v>100</v>
      </c>
      <c r="D10" s="85">
        <v>1700</v>
      </c>
      <c r="E10" s="85">
        <v>9700</v>
      </c>
      <c r="F10" s="85">
        <v>1198</v>
      </c>
      <c r="G10" s="85">
        <v>1900</v>
      </c>
      <c r="H10" s="85">
        <v>900</v>
      </c>
      <c r="I10" s="85">
        <v>2000</v>
      </c>
      <c r="J10" s="85">
        <v>250</v>
      </c>
      <c r="K10" s="85">
        <v>800</v>
      </c>
      <c r="L10" s="85">
        <v>100</v>
      </c>
      <c r="M10" s="85">
        <v>60</v>
      </c>
      <c r="N10" s="83">
        <f t="shared" si="0"/>
        <v>19608</v>
      </c>
    </row>
    <row r="11" spans="1:14" ht="15.75">
      <c r="A11" s="81" t="s">
        <v>158</v>
      </c>
      <c r="B11" s="82"/>
      <c r="C11" s="82"/>
      <c r="D11" s="82"/>
      <c r="E11" s="82"/>
      <c r="F11" s="82"/>
      <c r="G11" s="82">
        <v>1800</v>
      </c>
      <c r="H11" s="82"/>
      <c r="I11" s="82"/>
      <c r="J11" s="82"/>
      <c r="K11" s="82"/>
      <c r="L11" s="82"/>
      <c r="M11" s="82"/>
      <c r="N11" s="83">
        <f t="shared" si="0"/>
        <v>1800</v>
      </c>
    </row>
    <row r="12" spans="1:14" ht="15.75">
      <c r="A12" s="81" t="s">
        <v>159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>
        <f t="shared" si="0"/>
        <v>0</v>
      </c>
    </row>
    <row r="13" spans="1:14" ht="15.75">
      <c r="A13" s="81" t="s">
        <v>19</v>
      </c>
      <c r="B13" s="82"/>
      <c r="C13" s="82"/>
      <c r="D13" s="82">
        <v>20000</v>
      </c>
      <c r="E13" s="82"/>
      <c r="F13" s="82">
        <v>5000</v>
      </c>
      <c r="G13" s="82"/>
      <c r="H13" s="82"/>
      <c r="I13" s="82"/>
      <c r="J13" s="82">
        <v>20000</v>
      </c>
      <c r="K13" s="82"/>
      <c r="L13" s="82"/>
      <c r="M13" s="82"/>
      <c r="N13" s="83">
        <f t="shared" si="0"/>
        <v>45000</v>
      </c>
    </row>
    <row r="14" spans="1:14" ht="15.75">
      <c r="A14" s="81" t="s">
        <v>20</v>
      </c>
      <c r="B14" s="82"/>
      <c r="C14" s="82"/>
      <c r="D14" s="82">
        <v>2250</v>
      </c>
      <c r="E14" s="82"/>
      <c r="F14" s="82"/>
      <c r="G14" s="82"/>
      <c r="H14" s="82"/>
      <c r="I14" s="82"/>
      <c r="J14" s="82">
        <v>2250</v>
      </c>
      <c r="K14" s="82"/>
      <c r="L14" s="82"/>
      <c r="M14" s="82"/>
      <c r="N14" s="83">
        <f aca="true" t="shared" si="1" ref="N14:N19">SUM(B14:M14)</f>
        <v>4500</v>
      </c>
    </row>
    <row r="15" spans="1:14" ht="15.75">
      <c r="A15" s="81" t="s">
        <v>320</v>
      </c>
      <c r="B15" s="82"/>
      <c r="C15" s="82"/>
      <c r="D15" s="82">
        <v>500</v>
      </c>
      <c r="E15" s="82"/>
      <c r="F15" s="82"/>
      <c r="G15" s="82"/>
      <c r="H15" s="82"/>
      <c r="I15" s="82"/>
      <c r="J15" s="82">
        <v>500</v>
      </c>
      <c r="K15" s="82"/>
      <c r="L15" s="82"/>
      <c r="M15" s="82"/>
      <c r="N15" s="83">
        <f t="shared" si="1"/>
        <v>1000</v>
      </c>
    </row>
    <row r="16" spans="1:14" ht="15.75">
      <c r="A16" s="81" t="s">
        <v>321</v>
      </c>
      <c r="B16" s="82"/>
      <c r="C16" s="82"/>
      <c r="D16" s="82">
        <v>700</v>
      </c>
      <c r="E16" s="82"/>
      <c r="F16" s="82"/>
      <c r="G16" s="82"/>
      <c r="H16" s="82"/>
      <c r="I16" s="82"/>
      <c r="J16" s="82">
        <v>700</v>
      </c>
      <c r="K16" s="82"/>
      <c r="L16" s="82"/>
      <c r="M16" s="82"/>
      <c r="N16" s="83">
        <f t="shared" si="1"/>
        <v>1400</v>
      </c>
    </row>
    <row r="17" spans="1:14" ht="15.75">
      <c r="A17" s="81" t="s">
        <v>23</v>
      </c>
      <c r="B17" s="82">
        <v>10000</v>
      </c>
      <c r="C17" s="82">
        <v>10000</v>
      </c>
      <c r="D17" s="82">
        <v>10000</v>
      </c>
      <c r="E17" s="82">
        <v>4277</v>
      </c>
      <c r="F17" s="82"/>
      <c r="G17" s="82"/>
      <c r="H17" s="82"/>
      <c r="I17" s="82"/>
      <c r="J17" s="86"/>
      <c r="K17" s="82"/>
      <c r="L17" s="82"/>
      <c r="M17" s="82"/>
      <c r="N17" s="83">
        <f t="shared" si="1"/>
        <v>34277</v>
      </c>
    </row>
    <row r="18" spans="1:14" ht="16.5" thickBot="1">
      <c r="A18" s="87" t="s">
        <v>303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>
        <f t="shared" si="1"/>
        <v>0</v>
      </c>
    </row>
    <row r="19" spans="1:14" ht="16.5" thickBot="1">
      <c r="A19" s="90" t="s">
        <v>160</v>
      </c>
      <c r="B19" s="91">
        <f>SUM(B8:B18)</f>
        <v>11950</v>
      </c>
      <c r="C19" s="91">
        <f aca="true" t="shared" si="2" ref="C19:M19">SUM(C8:C18)</f>
        <v>11150</v>
      </c>
      <c r="D19" s="91">
        <f t="shared" si="2"/>
        <v>36200</v>
      </c>
      <c r="E19" s="91">
        <f t="shared" si="2"/>
        <v>15027</v>
      </c>
      <c r="F19" s="91">
        <f t="shared" si="2"/>
        <v>7248</v>
      </c>
      <c r="G19" s="91">
        <f t="shared" si="2"/>
        <v>4750</v>
      </c>
      <c r="H19" s="91">
        <f t="shared" si="2"/>
        <v>1950</v>
      </c>
      <c r="I19" s="91">
        <f t="shared" si="2"/>
        <v>3051</v>
      </c>
      <c r="J19" s="91">
        <f t="shared" si="2"/>
        <v>24751</v>
      </c>
      <c r="K19" s="91">
        <f t="shared" si="2"/>
        <v>1851</v>
      </c>
      <c r="L19" s="91">
        <f t="shared" si="2"/>
        <v>1150</v>
      </c>
      <c r="M19" s="91">
        <f t="shared" si="2"/>
        <v>1109</v>
      </c>
      <c r="N19" s="92">
        <f t="shared" si="1"/>
        <v>120187</v>
      </c>
    </row>
    <row r="20" spans="1:14" ht="16.5" thickBot="1">
      <c r="A20" s="352" t="s">
        <v>3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4"/>
    </row>
    <row r="21" spans="1:14" ht="15.75">
      <c r="A21" s="84" t="s">
        <v>34</v>
      </c>
      <c r="B21" s="85">
        <v>1036</v>
      </c>
      <c r="C21" s="85">
        <v>1036</v>
      </c>
      <c r="D21" s="85">
        <v>666</v>
      </c>
      <c r="E21" s="85">
        <v>666</v>
      </c>
      <c r="F21" s="85">
        <v>666</v>
      </c>
      <c r="G21" s="85">
        <v>666</v>
      </c>
      <c r="H21" s="85">
        <v>666</v>
      </c>
      <c r="I21" s="85">
        <v>666</v>
      </c>
      <c r="J21" s="85">
        <v>666</v>
      </c>
      <c r="K21" s="85">
        <v>666</v>
      </c>
      <c r="L21" s="85">
        <v>666</v>
      </c>
      <c r="M21" s="85">
        <v>666</v>
      </c>
      <c r="N21" s="93">
        <f>SUM(B21:M21)</f>
        <v>8732</v>
      </c>
    </row>
    <row r="22" spans="1:14" ht="15.75">
      <c r="A22" s="81" t="s">
        <v>161</v>
      </c>
      <c r="B22" s="82">
        <v>280</v>
      </c>
      <c r="C22" s="82">
        <v>280</v>
      </c>
      <c r="D22" s="82">
        <v>163</v>
      </c>
      <c r="E22" s="82">
        <v>163</v>
      </c>
      <c r="F22" s="82">
        <v>162</v>
      </c>
      <c r="G22" s="82">
        <v>162</v>
      </c>
      <c r="H22" s="82">
        <v>163</v>
      </c>
      <c r="I22" s="82">
        <v>163</v>
      </c>
      <c r="J22" s="82">
        <v>163</v>
      </c>
      <c r="K22" s="82">
        <v>162</v>
      </c>
      <c r="L22" s="82">
        <v>163</v>
      </c>
      <c r="M22" s="82">
        <v>164</v>
      </c>
      <c r="N22" s="93">
        <f aca="true" t="shared" si="3" ref="N22:N31">SUM(B22:M22)</f>
        <v>2188</v>
      </c>
    </row>
    <row r="23" spans="1:14" ht="15.75">
      <c r="A23" s="81" t="s">
        <v>162</v>
      </c>
      <c r="B23" s="82">
        <v>8000</v>
      </c>
      <c r="C23" s="82">
        <v>5000</v>
      </c>
      <c r="D23" s="82">
        <v>5000</v>
      </c>
      <c r="E23" s="82">
        <v>5000</v>
      </c>
      <c r="F23" s="82">
        <v>15288</v>
      </c>
      <c r="G23" s="82">
        <v>3000</v>
      </c>
      <c r="H23" s="82">
        <v>3000</v>
      </c>
      <c r="I23" s="82">
        <v>3000</v>
      </c>
      <c r="J23" s="82">
        <v>3000</v>
      </c>
      <c r="K23" s="82">
        <v>3000</v>
      </c>
      <c r="L23" s="82">
        <v>3000</v>
      </c>
      <c r="M23" s="82">
        <v>4937</v>
      </c>
      <c r="N23" s="93">
        <f t="shared" si="3"/>
        <v>61225</v>
      </c>
    </row>
    <row r="24" spans="1:14" ht="15.75">
      <c r="A24" s="81" t="s">
        <v>163</v>
      </c>
      <c r="B24" s="82"/>
      <c r="C24" s="82"/>
      <c r="D24" s="82">
        <v>1802</v>
      </c>
      <c r="E24" s="82">
        <v>197</v>
      </c>
      <c r="F24" s="82">
        <v>381</v>
      </c>
      <c r="G24" s="82"/>
      <c r="H24" s="82"/>
      <c r="I24" s="82"/>
      <c r="J24" s="82"/>
      <c r="K24" s="82"/>
      <c r="L24" s="82"/>
      <c r="M24" s="82"/>
      <c r="N24" s="93">
        <f t="shared" si="3"/>
        <v>2380</v>
      </c>
    </row>
    <row r="25" spans="1:14" ht="15.75">
      <c r="A25" s="81" t="s">
        <v>164</v>
      </c>
      <c r="B25" s="82"/>
      <c r="C25" s="82"/>
      <c r="D25" s="82"/>
      <c r="E25" s="82">
        <v>5000</v>
      </c>
      <c r="F25" s="82">
        <v>5000</v>
      </c>
      <c r="G25" s="82">
        <v>12119</v>
      </c>
      <c r="H25" s="82"/>
      <c r="I25" s="82"/>
      <c r="J25" s="82"/>
      <c r="K25" s="82"/>
      <c r="L25" s="82"/>
      <c r="M25" s="82"/>
      <c r="N25" s="93">
        <f t="shared" si="3"/>
        <v>22119</v>
      </c>
    </row>
    <row r="26" spans="1:14" ht="15.75">
      <c r="A26" s="81" t="s">
        <v>165</v>
      </c>
      <c r="B26" s="82">
        <v>103</v>
      </c>
      <c r="C26" s="82">
        <v>250</v>
      </c>
      <c r="D26" s="82">
        <v>20</v>
      </c>
      <c r="E26" s="82">
        <v>20</v>
      </c>
      <c r="F26" s="82">
        <v>30</v>
      </c>
      <c r="G26" s="82">
        <v>412</v>
      </c>
      <c r="H26" s="82">
        <v>500</v>
      </c>
      <c r="I26" s="82">
        <v>70</v>
      </c>
      <c r="J26" s="82">
        <v>150</v>
      </c>
      <c r="K26" s="82">
        <v>30</v>
      </c>
      <c r="L26" s="82">
        <v>50</v>
      </c>
      <c r="M26" s="82">
        <v>53</v>
      </c>
      <c r="N26" s="93">
        <f t="shared" si="3"/>
        <v>1688</v>
      </c>
    </row>
    <row r="27" spans="1:14" ht="15.75">
      <c r="A27" s="81" t="s">
        <v>166</v>
      </c>
      <c r="B27" s="82">
        <v>900</v>
      </c>
      <c r="C27" s="82">
        <v>350</v>
      </c>
      <c r="D27" s="82">
        <v>750</v>
      </c>
      <c r="E27" s="82">
        <v>282</v>
      </c>
      <c r="F27" s="82">
        <v>700</v>
      </c>
      <c r="G27" s="82">
        <v>182</v>
      </c>
      <c r="H27" s="82">
        <v>750</v>
      </c>
      <c r="I27" s="82">
        <v>1310</v>
      </c>
      <c r="J27" s="82">
        <v>382</v>
      </c>
      <c r="K27" s="82">
        <v>888</v>
      </c>
      <c r="L27" s="82">
        <v>700</v>
      </c>
      <c r="M27" s="82">
        <v>1082</v>
      </c>
      <c r="N27" s="93">
        <f t="shared" si="3"/>
        <v>8276</v>
      </c>
    </row>
    <row r="28" spans="1:14" ht="15.75">
      <c r="A28" s="81" t="s">
        <v>167</v>
      </c>
      <c r="B28" s="82">
        <v>135</v>
      </c>
      <c r="C28" s="82">
        <v>155</v>
      </c>
      <c r="D28" s="82">
        <v>145</v>
      </c>
      <c r="E28" s="82">
        <v>145</v>
      </c>
      <c r="F28" s="82">
        <v>147</v>
      </c>
      <c r="G28" s="82">
        <v>168</v>
      </c>
      <c r="H28" s="82">
        <v>155</v>
      </c>
      <c r="I28" s="82">
        <v>130</v>
      </c>
      <c r="J28" s="82">
        <v>250</v>
      </c>
      <c r="K28" s="82">
        <v>125</v>
      </c>
      <c r="L28" s="82">
        <v>145</v>
      </c>
      <c r="M28" s="82">
        <v>154</v>
      </c>
      <c r="N28" s="93">
        <f t="shared" si="3"/>
        <v>1854</v>
      </c>
    </row>
    <row r="29" spans="1:14" ht="15.75">
      <c r="A29" s="81" t="s">
        <v>168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93">
        <f t="shared" si="3"/>
        <v>0</v>
      </c>
    </row>
    <row r="30" spans="1:14" ht="15.75">
      <c r="A30" s="81" t="s">
        <v>302</v>
      </c>
      <c r="B30" s="82">
        <v>1000</v>
      </c>
      <c r="C30" s="82">
        <v>1000</v>
      </c>
      <c r="D30" s="82">
        <v>1000</v>
      </c>
      <c r="E30" s="82">
        <v>1000</v>
      </c>
      <c r="F30" s="82">
        <v>1000</v>
      </c>
      <c r="G30" s="82">
        <v>1000</v>
      </c>
      <c r="H30" s="82">
        <v>1000</v>
      </c>
      <c r="I30" s="82">
        <v>1000</v>
      </c>
      <c r="J30" s="82">
        <v>1000</v>
      </c>
      <c r="K30" s="82">
        <v>1000</v>
      </c>
      <c r="L30" s="82">
        <v>1000</v>
      </c>
      <c r="M30" s="82">
        <v>725</v>
      </c>
      <c r="N30" s="93">
        <f t="shared" si="3"/>
        <v>11725</v>
      </c>
    </row>
    <row r="31" spans="1:14" ht="16.5" thickBot="1">
      <c r="A31" s="81" t="s">
        <v>51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93">
        <f t="shared" si="3"/>
        <v>0</v>
      </c>
    </row>
    <row r="32" spans="1:14" ht="16.5" thickBot="1">
      <c r="A32" s="90" t="s">
        <v>169</v>
      </c>
      <c r="B32" s="91">
        <f>SUM(B21:B31)</f>
        <v>11454</v>
      </c>
      <c r="C32" s="91">
        <f aca="true" t="shared" si="4" ref="C32:M32">SUM(C21:C31)</f>
        <v>8071</v>
      </c>
      <c r="D32" s="91">
        <f t="shared" si="4"/>
        <v>9546</v>
      </c>
      <c r="E32" s="91">
        <f t="shared" si="4"/>
        <v>12473</v>
      </c>
      <c r="F32" s="91">
        <f t="shared" si="4"/>
        <v>23374</v>
      </c>
      <c r="G32" s="91">
        <f t="shared" si="4"/>
        <v>17709</v>
      </c>
      <c r="H32" s="91">
        <f t="shared" si="4"/>
        <v>6234</v>
      </c>
      <c r="I32" s="91">
        <f t="shared" si="4"/>
        <v>6339</v>
      </c>
      <c r="J32" s="91">
        <f t="shared" si="4"/>
        <v>5611</v>
      </c>
      <c r="K32" s="91">
        <f t="shared" si="4"/>
        <v>5871</v>
      </c>
      <c r="L32" s="91">
        <f t="shared" si="4"/>
        <v>5724</v>
      </c>
      <c r="M32" s="91">
        <f t="shared" si="4"/>
        <v>7781</v>
      </c>
      <c r="N32" s="92">
        <f>SUM(N21:N31)</f>
        <v>120187</v>
      </c>
    </row>
  </sheetData>
  <sheetProtection/>
  <mergeCells count="3">
    <mergeCell ref="A7:N7"/>
    <mergeCell ref="A20:N20"/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C10" sqref="C10"/>
    </sheetView>
  </sheetViews>
  <sheetFormatPr defaultColWidth="9.00390625" defaultRowHeight="12.75"/>
  <cols>
    <col min="1" max="1" width="45.625" style="0" customWidth="1"/>
    <col min="2" max="2" width="20.125" style="0" customWidth="1"/>
    <col min="3" max="3" width="16.875" style="0" customWidth="1"/>
  </cols>
  <sheetData>
    <row r="1" spans="1:5" ht="18.75">
      <c r="A1" s="282" t="s">
        <v>312</v>
      </c>
      <c r="B1" s="282"/>
      <c r="C1" s="38"/>
      <c r="D1" s="38"/>
      <c r="E1" s="38"/>
    </row>
    <row r="2" spans="1:5" ht="15.75">
      <c r="A2" s="38"/>
      <c r="B2" s="38"/>
      <c r="C2" s="38"/>
      <c r="D2" s="38"/>
      <c r="E2" s="38"/>
    </row>
    <row r="3" spans="1:5" ht="15.75">
      <c r="A3" s="38"/>
      <c r="C3" s="266" t="s">
        <v>306</v>
      </c>
      <c r="D3" s="38"/>
      <c r="E3" s="38"/>
    </row>
    <row r="4" spans="1:5" ht="15.75">
      <c r="A4" s="38"/>
      <c r="C4" s="157"/>
      <c r="D4" s="38"/>
      <c r="E4" s="38"/>
    </row>
    <row r="5" spans="1:5" ht="16.5" thickBot="1">
      <c r="A5" s="38"/>
      <c r="C5" s="43" t="s">
        <v>280</v>
      </c>
      <c r="D5" s="38"/>
      <c r="E5" s="38"/>
    </row>
    <row r="6" spans="1:5" ht="33" customHeight="1" thickBot="1">
      <c r="A6" s="288" t="s">
        <v>26</v>
      </c>
      <c r="B6" s="290" t="s">
        <v>304</v>
      </c>
      <c r="C6" s="291"/>
      <c r="D6" s="38"/>
      <c r="E6" s="38"/>
    </row>
    <row r="7" spans="1:5" ht="33" customHeight="1" thickBot="1">
      <c r="A7" s="289"/>
      <c r="B7" s="256" t="s">
        <v>3</v>
      </c>
      <c r="C7" s="108" t="s">
        <v>93</v>
      </c>
      <c r="D7" s="38"/>
      <c r="E7" s="38"/>
    </row>
    <row r="8" spans="1:5" ht="15.75">
      <c r="A8" s="252" t="s">
        <v>322</v>
      </c>
      <c r="B8" s="257">
        <v>18828</v>
      </c>
      <c r="C8" s="269">
        <v>-14040</v>
      </c>
      <c r="D8" s="38"/>
      <c r="E8" s="38"/>
    </row>
    <row r="9" spans="1:5" ht="15.75">
      <c r="A9" s="273" t="s">
        <v>323</v>
      </c>
      <c r="B9" s="257">
        <v>11725</v>
      </c>
      <c r="C9" s="269">
        <v>11725</v>
      </c>
      <c r="D9" s="38"/>
      <c r="E9" s="38"/>
    </row>
    <row r="10" spans="1:5" ht="15.75">
      <c r="A10" s="273" t="s">
        <v>324</v>
      </c>
      <c r="B10" s="257">
        <v>6520</v>
      </c>
      <c r="C10" s="269">
        <v>3085</v>
      </c>
      <c r="D10" s="38"/>
      <c r="E10" s="38"/>
    </row>
    <row r="11" spans="1:5" ht="15.75">
      <c r="A11" s="253" t="s">
        <v>310</v>
      </c>
      <c r="B11" s="258">
        <v>1504</v>
      </c>
      <c r="C11" s="267">
        <v>164</v>
      </c>
      <c r="D11" s="38"/>
      <c r="E11" s="38"/>
    </row>
    <row r="12" spans="1:5" ht="15.75">
      <c r="A12" s="253" t="s">
        <v>238</v>
      </c>
      <c r="B12" s="258">
        <v>4700</v>
      </c>
      <c r="C12" s="267">
        <v>1642</v>
      </c>
      <c r="D12" s="38"/>
      <c r="E12" s="38"/>
    </row>
    <row r="13" spans="1:5" ht="15.75">
      <c r="A13" s="253" t="s">
        <v>239</v>
      </c>
      <c r="B13" s="258">
        <v>17540</v>
      </c>
      <c r="C13" s="267">
        <v>855</v>
      </c>
      <c r="D13" s="38"/>
      <c r="E13" s="38"/>
    </row>
    <row r="14" spans="1:5" ht="15.75">
      <c r="A14" s="253" t="s">
        <v>325</v>
      </c>
      <c r="B14" s="258">
        <v>3802</v>
      </c>
      <c r="C14" s="267"/>
      <c r="D14" s="38"/>
      <c r="E14" s="38"/>
    </row>
    <row r="15" spans="1:5" ht="15.75">
      <c r="A15" s="253" t="s">
        <v>240</v>
      </c>
      <c r="B15" s="258">
        <v>2605</v>
      </c>
      <c r="C15" s="267"/>
      <c r="D15" s="38"/>
      <c r="E15" s="38"/>
    </row>
    <row r="16" spans="1:5" ht="15.75">
      <c r="A16" s="253" t="s">
        <v>241</v>
      </c>
      <c r="B16" s="258"/>
      <c r="C16" s="267"/>
      <c r="D16" s="38"/>
      <c r="E16" s="38"/>
    </row>
    <row r="17" spans="1:5" ht="15.75">
      <c r="A17" s="253" t="s">
        <v>242</v>
      </c>
      <c r="B17" s="258">
        <v>4617</v>
      </c>
      <c r="C17" s="267"/>
      <c r="D17" s="38"/>
      <c r="E17" s="38"/>
    </row>
    <row r="18" spans="1:5" ht="15.75">
      <c r="A18" s="253" t="s">
        <v>243</v>
      </c>
      <c r="B18" s="258">
        <v>2120</v>
      </c>
      <c r="C18" s="267">
        <v>1094</v>
      </c>
      <c r="D18" s="38"/>
      <c r="E18" s="38"/>
    </row>
    <row r="19" spans="1:5" ht="15.75">
      <c r="A19" s="253" t="s">
        <v>244</v>
      </c>
      <c r="B19" s="258">
        <v>10343</v>
      </c>
      <c r="C19" s="267">
        <v>6771</v>
      </c>
      <c r="D19" s="38"/>
      <c r="E19" s="38"/>
    </row>
    <row r="20" spans="1:5" ht="15.75">
      <c r="A20" s="253" t="s">
        <v>245</v>
      </c>
      <c r="B20" s="258">
        <v>5830</v>
      </c>
      <c r="C20" s="267">
        <v>3520</v>
      </c>
      <c r="D20" s="38"/>
      <c r="E20" s="38"/>
    </row>
    <row r="21" spans="1:5" ht="15.75">
      <c r="A21" s="253" t="s">
        <v>246</v>
      </c>
      <c r="B21" s="258"/>
      <c r="C21" s="267">
        <v>1011</v>
      </c>
      <c r="D21" s="38"/>
      <c r="E21" s="38"/>
    </row>
    <row r="22" spans="1:5" ht="15.75">
      <c r="A22" s="253" t="s">
        <v>311</v>
      </c>
      <c r="B22" s="258">
        <v>4213</v>
      </c>
      <c r="C22" s="267">
        <v>2240</v>
      </c>
      <c r="D22" s="38"/>
      <c r="E22" s="38"/>
    </row>
    <row r="23" spans="1:5" ht="15.75">
      <c r="A23" s="253" t="s">
        <v>247</v>
      </c>
      <c r="B23" s="258">
        <v>50</v>
      </c>
      <c r="C23" s="267"/>
      <c r="D23" s="38"/>
      <c r="E23" s="38"/>
    </row>
    <row r="24" spans="1:5" ht="15.75">
      <c r="A24" s="253" t="s">
        <v>248</v>
      </c>
      <c r="B24" s="258">
        <v>250</v>
      </c>
      <c r="C24" s="267"/>
      <c r="D24" s="38"/>
      <c r="E24" s="38"/>
    </row>
    <row r="25" spans="1:5" ht="15.75">
      <c r="A25" s="253" t="s">
        <v>326</v>
      </c>
      <c r="B25" s="258">
        <v>890</v>
      </c>
      <c r="C25" s="267">
        <v>1800</v>
      </c>
      <c r="D25" s="38"/>
      <c r="E25" s="38"/>
    </row>
    <row r="26" spans="1:5" ht="15.75">
      <c r="A26" s="253" t="s">
        <v>301</v>
      </c>
      <c r="B26" s="258"/>
      <c r="C26" s="267"/>
      <c r="D26" s="38"/>
      <c r="E26" s="38"/>
    </row>
    <row r="27" spans="1:5" ht="15.75">
      <c r="A27" s="253" t="s">
        <v>249</v>
      </c>
      <c r="B27" s="258"/>
      <c r="C27" s="267"/>
      <c r="D27" s="38"/>
      <c r="E27" s="38"/>
    </row>
    <row r="28" spans="1:5" ht="15.75">
      <c r="A28" s="253" t="s">
        <v>250</v>
      </c>
      <c r="B28" s="258"/>
      <c r="C28" s="267"/>
      <c r="D28" s="38"/>
      <c r="E28" s="38"/>
    </row>
    <row r="29" spans="1:5" ht="15.75">
      <c r="A29" s="253" t="s">
        <v>251</v>
      </c>
      <c r="B29" s="258"/>
      <c r="C29" s="267"/>
      <c r="D29" s="38"/>
      <c r="E29" s="38"/>
    </row>
    <row r="30" spans="1:5" ht="15.75">
      <c r="A30" s="253" t="s">
        <v>314</v>
      </c>
      <c r="B30" s="258"/>
      <c r="C30" s="267">
        <v>51900</v>
      </c>
      <c r="D30" s="38"/>
      <c r="E30" s="38"/>
    </row>
    <row r="31" spans="1:5" ht="15.75" hidden="1">
      <c r="A31" s="253"/>
      <c r="B31" s="258"/>
      <c r="C31" s="267"/>
      <c r="D31" s="38"/>
      <c r="E31" s="38"/>
    </row>
    <row r="32" spans="1:5" ht="16.5" thickBot="1">
      <c r="A32" s="255" t="s">
        <v>252</v>
      </c>
      <c r="B32" s="259"/>
      <c r="C32" s="271"/>
      <c r="D32" s="38"/>
      <c r="E32" s="38"/>
    </row>
    <row r="33" spans="1:3" ht="16.5" thickBot="1">
      <c r="A33" s="254" t="s">
        <v>305</v>
      </c>
      <c r="B33" s="260">
        <f>SUM(B25:B32,B8:B19)</f>
        <v>85194</v>
      </c>
      <c r="C33" s="260">
        <f>SUM(C25:C32,C8:C19)</f>
        <v>64996</v>
      </c>
    </row>
  </sheetData>
  <sheetProtection/>
  <mergeCells count="3">
    <mergeCell ref="A1:B1"/>
    <mergeCell ref="A6:A7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C23" sqref="C23"/>
    </sheetView>
  </sheetViews>
  <sheetFormatPr defaultColWidth="9.00390625" defaultRowHeight="12.75"/>
  <cols>
    <col min="1" max="1" width="47.00390625" style="0" customWidth="1"/>
    <col min="2" max="2" width="19.75390625" style="0" customWidth="1"/>
    <col min="3" max="3" width="14.125" style="0" customWidth="1"/>
  </cols>
  <sheetData>
    <row r="1" spans="1:7" ht="18.75">
      <c r="A1" s="282" t="s">
        <v>253</v>
      </c>
      <c r="B1" s="282"/>
      <c r="C1" s="247"/>
      <c r="D1" s="38"/>
      <c r="E1" s="38"/>
      <c r="F1" s="38"/>
      <c r="G1" s="38"/>
    </row>
    <row r="2" spans="1:7" ht="15.75">
      <c r="A2" s="49"/>
      <c r="B2" s="49"/>
      <c r="C2" s="49"/>
      <c r="D2" s="38"/>
      <c r="E2" s="38"/>
      <c r="F2" s="38"/>
      <c r="G2" s="38"/>
    </row>
    <row r="3" spans="1:7" ht="17.25" customHeight="1">
      <c r="A3" s="38"/>
      <c r="B3" s="294" t="s">
        <v>307</v>
      </c>
      <c r="C3" s="294"/>
      <c r="D3" s="38"/>
      <c r="E3" s="38"/>
      <c r="F3" s="38"/>
      <c r="G3" s="38"/>
    </row>
    <row r="4" spans="1:7" ht="15.75">
      <c r="A4" s="38"/>
      <c r="C4" s="157"/>
      <c r="D4" s="38"/>
      <c r="E4" s="38"/>
      <c r="F4" s="38"/>
      <c r="G4" s="38"/>
    </row>
    <row r="5" spans="1:7" ht="16.5" thickBot="1">
      <c r="A5" s="38"/>
      <c r="C5" s="43" t="s">
        <v>280</v>
      </c>
      <c r="D5" s="38"/>
      <c r="E5" s="38"/>
      <c r="F5" s="38"/>
      <c r="G5" s="38"/>
    </row>
    <row r="6" spans="1:7" ht="28.5" customHeight="1" thickBot="1">
      <c r="A6" s="292" t="s">
        <v>26</v>
      </c>
      <c r="B6" s="290" t="s">
        <v>304</v>
      </c>
      <c r="C6" s="291"/>
      <c r="D6" s="38"/>
      <c r="E6" s="38"/>
      <c r="F6" s="38"/>
      <c r="G6" s="38"/>
    </row>
    <row r="7" spans="1:7" ht="28.5" customHeight="1" thickBot="1">
      <c r="A7" s="293"/>
      <c r="B7" s="256" t="s">
        <v>3</v>
      </c>
      <c r="C7" s="124" t="s">
        <v>93</v>
      </c>
      <c r="D7" s="38"/>
      <c r="E7" s="38"/>
      <c r="F7" s="38"/>
      <c r="G7" s="38"/>
    </row>
    <row r="8" spans="1:7" ht="15.75">
      <c r="A8" s="116" t="s">
        <v>254</v>
      </c>
      <c r="B8" s="274">
        <v>100</v>
      </c>
      <c r="C8" s="275">
        <v>100</v>
      </c>
      <c r="D8" s="38"/>
      <c r="E8" s="38"/>
      <c r="F8" s="38"/>
      <c r="G8" s="38"/>
    </row>
    <row r="9" spans="1:7" ht="15.75">
      <c r="A9" s="249" t="s">
        <v>327</v>
      </c>
      <c r="B9" s="274">
        <v>220</v>
      </c>
      <c r="C9" s="272">
        <v>220</v>
      </c>
      <c r="D9" s="38"/>
      <c r="E9" s="38"/>
      <c r="F9" s="38"/>
      <c r="G9" s="38"/>
    </row>
    <row r="10" spans="1:7" ht="15.75">
      <c r="A10" s="249" t="s">
        <v>40</v>
      </c>
      <c r="B10" s="262">
        <v>240</v>
      </c>
      <c r="C10" s="264">
        <v>240</v>
      </c>
      <c r="D10" s="38"/>
      <c r="E10" s="38"/>
      <c r="F10" s="38"/>
      <c r="G10" s="38"/>
    </row>
    <row r="11" spans="1:7" ht="15.75">
      <c r="A11" s="249" t="s">
        <v>30</v>
      </c>
      <c r="B11" s="262">
        <v>100</v>
      </c>
      <c r="C11" s="264">
        <v>100</v>
      </c>
      <c r="D11" s="38"/>
      <c r="E11" s="38"/>
      <c r="F11" s="38"/>
      <c r="G11" s="38"/>
    </row>
    <row r="12" spans="1:7" ht="15.75">
      <c r="A12" s="249" t="s">
        <v>328</v>
      </c>
      <c r="B12" s="262"/>
      <c r="C12" s="264"/>
      <c r="D12" s="38"/>
      <c r="E12" s="38"/>
      <c r="F12" s="38"/>
      <c r="G12" s="38"/>
    </row>
    <row r="13" spans="1:7" ht="15.75">
      <c r="A13" s="249" t="s">
        <v>329</v>
      </c>
      <c r="B13" s="262">
        <v>6800</v>
      </c>
      <c r="C13" s="264">
        <v>6800</v>
      </c>
      <c r="D13" s="38"/>
      <c r="E13" s="38"/>
      <c r="F13" s="38"/>
      <c r="G13" s="38"/>
    </row>
    <row r="14" spans="1:7" ht="15.75">
      <c r="A14" s="249" t="s">
        <v>330</v>
      </c>
      <c r="B14" s="262">
        <v>22119</v>
      </c>
      <c r="C14" s="264">
        <v>22119</v>
      </c>
      <c r="D14" s="38"/>
      <c r="E14" s="38"/>
      <c r="F14" s="38"/>
      <c r="G14" s="38"/>
    </row>
    <row r="15" spans="1:7" ht="15.75">
      <c r="A15" s="249" t="s">
        <v>44</v>
      </c>
      <c r="B15" s="262">
        <v>1600</v>
      </c>
      <c r="C15" s="264">
        <v>1600</v>
      </c>
      <c r="D15" s="38"/>
      <c r="E15" s="38"/>
      <c r="F15" s="38"/>
      <c r="G15" s="38"/>
    </row>
    <row r="16" spans="1:7" ht="15.75">
      <c r="A16" s="249" t="s">
        <v>331</v>
      </c>
      <c r="B16" s="262">
        <v>100</v>
      </c>
      <c r="C16" s="264">
        <v>100</v>
      </c>
      <c r="D16" s="38"/>
      <c r="E16" s="38"/>
      <c r="F16" s="38"/>
      <c r="G16" s="38"/>
    </row>
    <row r="17" spans="1:7" ht="15.75">
      <c r="A17" s="249" t="s">
        <v>255</v>
      </c>
      <c r="B17" s="262">
        <v>1500</v>
      </c>
      <c r="C17" s="264">
        <v>1500</v>
      </c>
      <c r="D17" s="38"/>
      <c r="E17" s="38"/>
      <c r="F17" s="38"/>
      <c r="G17" s="38"/>
    </row>
    <row r="18" spans="1:7" ht="15.75" hidden="1">
      <c r="A18" s="249"/>
      <c r="B18" s="262"/>
      <c r="C18" s="264"/>
      <c r="D18" s="38"/>
      <c r="E18" s="38"/>
      <c r="F18" s="38"/>
      <c r="G18" s="38"/>
    </row>
    <row r="19" spans="1:7" ht="15.75">
      <c r="A19" s="249" t="s">
        <v>256</v>
      </c>
      <c r="B19" s="262"/>
      <c r="C19" s="264"/>
      <c r="D19" s="38"/>
      <c r="E19" s="38"/>
      <c r="F19" s="38"/>
      <c r="G19" s="38"/>
    </row>
    <row r="20" spans="1:7" ht="15.75">
      <c r="A20" s="249" t="s">
        <v>332</v>
      </c>
      <c r="B20" s="262">
        <v>1000</v>
      </c>
      <c r="C20" s="264">
        <v>1000</v>
      </c>
      <c r="D20" s="38"/>
      <c r="E20" s="38"/>
      <c r="F20" s="38"/>
      <c r="G20" s="38"/>
    </row>
    <row r="21" spans="1:7" ht="15.75">
      <c r="A21" s="249" t="s">
        <v>334</v>
      </c>
      <c r="B21" s="262">
        <v>1680</v>
      </c>
      <c r="C21" s="264">
        <v>7756</v>
      </c>
      <c r="D21" s="38"/>
      <c r="E21" s="38"/>
      <c r="F21" s="38"/>
      <c r="G21" s="38"/>
    </row>
    <row r="22" spans="1:7" ht="15.75">
      <c r="A22" s="249" t="s">
        <v>333</v>
      </c>
      <c r="B22" s="262"/>
      <c r="C22" s="264">
        <v>14456</v>
      </c>
      <c r="D22" s="38"/>
      <c r="E22" s="38"/>
      <c r="F22" s="38"/>
      <c r="G22" s="38"/>
    </row>
    <row r="23" spans="1:7" ht="16.5" thickBot="1">
      <c r="A23" s="251" t="s">
        <v>257</v>
      </c>
      <c r="B23" s="263">
        <v>0</v>
      </c>
      <c r="C23" s="265"/>
      <c r="D23" s="38"/>
      <c r="E23" s="38"/>
      <c r="F23" s="38"/>
      <c r="G23" s="38"/>
    </row>
    <row r="24" spans="1:7" ht="21.75" customHeight="1" thickBot="1">
      <c r="A24" s="250" t="s">
        <v>305</v>
      </c>
      <c r="B24" s="260">
        <f>SUM(B20:B23,B8:B15)</f>
        <v>33859</v>
      </c>
      <c r="C24" s="260">
        <f>SUM(C20:C23,C8:C15)</f>
        <v>54391</v>
      </c>
      <c r="D24" s="38"/>
      <c r="E24" s="38"/>
      <c r="F24" s="38"/>
      <c r="G24" s="38"/>
    </row>
    <row r="25" spans="1:7" ht="15.75">
      <c r="A25" s="38"/>
      <c r="B25" s="38"/>
      <c r="C25" s="38"/>
      <c r="D25" s="38"/>
      <c r="E25" s="38"/>
      <c r="F25" s="38"/>
      <c r="G25" s="38"/>
    </row>
    <row r="26" spans="1:7" ht="15.75">
      <c r="A26" s="38"/>
      <c r="B26" s="38"/>
      <c r="C26" s="38"/>
      <c r="D26" s="38"/>
      <c r="E26" s="38"/>
      <c r="F26" s="38"/>
      <c r="G26" s="38"/>
    </row>
    <row r="27" spans="1:7" ht="15.75">
      <c r="A27" s="38"/>
      <c r="B27" s="38"/>
      <c r="C27" s="38"/>
      <c r="D27" s="38"/>
      <c r="E27" s="38"/>
      <c r="F27" s="38"/>
      <c r="G27" s="38"/>
    </row>
    <row r="28" spans="1:7" ht="15.75">
      <c r="A28" s="38"/>
      <c r="B28" s="38"/>
      <c r="C28" s="38"/>
      <c r="D28" s="38"/>
      <c r="E28" s="38"/>
      <c r="F28" s="38"/>
      <c r="G28" s="38"/>
    </row>
    <row r="29" spans="1:7" ht="15.75">
      <c r="A29" s="38"/>
      <c r="B29" s="38"/>
      <c r="C29" s="38"/>
      <c r="D29" s="38"/>
      <c r="E29" s="38"/>
      <c r="F29" s="38"/>
      <c r="G29" s="38"/>
    </row>
  </sheetData>
  <sheetProtection/>
  <mergeCells count="4">
    <mergeCell ref="A1:B1"/>
    <mergeCell ref="B6:C6"/>
    <mergeCell ref="A6:A7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5.125" style="0" customWidth="1"/>
    <col min="2" max="2" width="23.125" style="0" customWidth="1"/>
    <col min="3" max="3" width="18.625" style="0" customWidth="1"/>
  </cols>
  <sheetData>
    <row r="1" spans="1:8" ht="18.75">
      <c r="A1" s="282" t="s">
        <v>258</v>
      </c>
      <c r="B1" s="282"/>
      <c r="C1" s="282"/>
      <c r="D1" s="38"/>
      <c r="E1" s="38"/>
      <c r="F1" s="38"/>
      <c r="G1" s="38"/>
      <c r="H1" s="38"/>
    </row>
    <row r="2" spans="1:8" ht="15.75">
      <c r="A2" s="38"/>
      <c r="B2" s="38"/>
      <c r="C2" s="38"/>
      <c r="D2" s="38"/>
      <c r="E2" s="38"/>
      <c r="F2" s="38"/>
      <c r="G2" s="38"/>
      <c r="H2" s="38"/>
    </row>
    <row r="3" spans="1:8" ht="16.5" customHeight="1">
      <c r="A3" s="38"/>
      <c r="C3" s="266" t="s">
        <v>313</v>
      </c>
      <c r="D3" s="38"/>
      <c r="E3" s="38"/>
      <c r="F3" s="38"/>
      <c r="G3" s="38"/>
      <c r="H3" s="38"/>
    </row>
    <row r="4" spans="1:8" ht="15.75">
      <c r="A4" s="38"/>
      <c r="C4" s="157"/>
      <c r="D4" s="38"/>
      <c r="E4" s="38"/>
      <c r="F4" s="38"/>
      <c r="G4" s="38"/>
      <c r="H4" s="38"/>
    </row>
    <row r="5" spans="1:8" ht="16.5" thickBot="1">
      <c r="A5" s="38"/>
      <c r="C5" s="43" t="s">
        <v>280</v>
      </c>
      <c r="D5" s="38"/>
      <c r="E5" s="38"/>
      <c r="F5" s="38"/>
      <c r="G5" s="38"/>
      <c r="H5" s="38"/>
    </row>
    <row r="6" spans="1:8" ht="30.75" customHeight="1" thickBot="1">
      <c r="A6" s="292" t="s">
        <v>26</v>
      </c>
      <c r="B6" s="290" t="s">
        <v>304</v>
      </c>
      <c r="C6" s="291"/>
      <c r="D6" s="38"/>
      <c r="E6" s="38"/>
      <c r="F6" s="38"/>
      <c r="G6" s="38"/>
      <c r="H6" s="38"/>
    </row>
    <row r="7" spans="1:8" ht="30.75" customHeight="1" thickBot="1">
      <c r="A7" s="293"/>
      <c r="B7" s="256" t="s">
        <v>3</v>
      </c>
      <c r="C7" s="270" t="s">
        <v>93</v>
      </c>
      <c r="D7" s="38"/>
      <c r="E7" s="38"/>
      <c r="F7" s="38"/>
      <c r="G7" s="38"/>
      <c r="H7" s="38"/>
    </row>
    <row r="8" spans="1:8" ht="15.75">
      <c r="A8" s="248" t="s">
        <v>219</v>
      </c>
      <c r="B8" s="268"/>
      <c r="C8" s="269"/>
      <c r="D8" s="38"/>
      <c r="E8" s="38"/>
      <c r="F8" s="38"/>
      <c r="G8" s="38"/>
      <c r="H8" s="38"/>
    </row>
    <row r="9" spans="1:8" ht="15.75">
      <c r="A9" s="249" t="s">
        <v>14</v>
      </c>
      <c r="B9" s="262">
        <v>313</v>
      </c>
      <c r="C9" s="267">
        <v>200</v>
      </c>
      <c r="D9" s="38"/>
      <c r="E9" s="38"/>
      <c r="F9" s="38"/>
      <c r="G9" s="38"/>
      <c r="H9" s="38"/>
    </row>
    <row r="10" spans="1:8" ht="15.75">
      <c r="A10" s="249" t="s">
        <v>259</v>
      </c>
      <c r="B10" s="263">
        <v>821</v>
      </c>
      <c r="C10" s="267">
        <v>600</v>
      </c>
      <c r="D10" s="38"/>
      <c r="E10" s="38"/>
      <c r="F10" s="38"/>
      <c r="G10" s="38"/>
      <c r="H10" s="38"/>
    </row>
    <row r="11" spans="1:8" ht="15.75">
      <c r="A11" s="14" t="s">
        <v>309</v>
      </c>
      <c r="B11" s="263"/>
      <c r="C11" s="267"/>
      <c r="D11" s="38"/>
      <c r="E11" s="38"/>
      <c r="F11" s="38"/>
      <c r="G11" s="38"/>
      <c r="H11" s="38"/>
    </row>
    <row r="12" spans="1:8" ht="16.5" thickBot="1">
      <c r="A12" s="251" t="s">
        <v>308</v>
      </c>
      <c r="B12" s="263">
        <v>821</v>
      </c>
      <c r="C12" s="271">
        <v>600</v>
      </c>
      <c r="D12" s="38"/>
      <c r="E12" s="38"/>
      <c r="F12" s="38"/>
      <c r="G12" s="38"/>
      <c r="H12" s="38"/>
    </row>
    <row r="13" spans="1:8" ht="24" customHeight="1" thickBot="1">
      <c r="A13" s="250" t="s">
        <v>305</v>
      </c>
      <c r="B13" s="260">
        <f>SUM(B8:B10)</f>
        <v>1134</v>
      </c>
      <c r="C13" s="261">
        <f>SUM(C8:C10)</f>
        <v>800</v>
      </c>
      <c r="D13" s="38"/>
      <c r="E13" s="38"/>
      <c r="F13" s="38"/>
      <c r="G13" s="38"/>
      <c r="H13" s="38"/>
    </row>
    <row r="14" spans="1:8" ht="15.75">
      <c r="A14" s="38"/>
      <c r="B14" s="38"/>
      <c r="C14" s="38"/>
      <c r="D14" s="38"/>
      <c r="E14" s="38"/>
      <c r="F14" s="38"/>
      <c r="G14" s="38"/>
      <c r="H14" s="38"/>
    </row>
    <row r="15" spans="1:8" ht="15.75">
      <c r="A15" s="38"/>
      <c r="B15" s="38"/>
      <c r="C15" s="38"/>
      <c r="D15" s="38"/>
      <c r="E15" s="38"/>
      <c r="F15" s="38"/>
      <c r="G15" s="38"/>
      <c r="H15" s="38"/>
    </row>
    <row r="16" spans="1:8" ht="15.75">
      <c r="A16" s="38"/>
      <c r="B16" s="38"/>
      <c r="C16" s="38"/>
      <c r="D16" s="38"/>
      <c r="E16" s="38"/>
      <c r="F16" s="38"/>
      <c r="G16" s="38"/>
      <c r="H16" s="38"/>
    </row>
    <row r="17" spans="1:8" ht="15.75">
      <c r="A17" s="38"/>
      <c r="B17" s="38"/>
      <c r="C17" s="38"/>
      <c r="D17" s="38"/>
      <c r="E17" s="38"/>
      <c r="F17" s="38"/>
      <c r="G17" s="38"/>
      <c r="H17" s="38"/>
    </row>
    <row r="18" spans="1:8" ht="15.75">
      <c r="A18" s="38"/>
      <c r="B18" s="38"/>
      <c r="C18" s="38"/>
      <c r="D18" s="38"/>
      <c r="E18" s="38"/>
      <c r="F18" s="38"/>
      <c r="G18" s="38"/>
      <c r="H18" s="38"/>
    </row>
    <row r="19" spans="1:8" ht="15.75">
      <c r="A19" s="38"/>
      <c r="B19" s="38"/>
      <c r="C19" s="38"/>
      <c r="D19" s="38"/>
      <c r="E19" s="38"/>
      <c r="F19" s="38"/>
      <c r="G19" s="38"/>
      <c r="H19" s="38"/>
    </row>
    <row r="20" spans="1:8" ht="15.75">
      <c r="A20" s="38"/>
      <c r="B20" s="38"/>
      <c r="C20" s="38"/>
      <c r="D20" s="38"/>
      <c r="E20" s="38"/>
      <c r="F20" s="38"/>
      <c r="G20" s="38"/>
      <c r="H20" s="38"/>
    </row>
    <row r="21" spans="1:8" ht="15.75">
      <c r="A21" s="38"/>
      <c r="B21" s="38"/>
      <c r="C21" s="38"/>
      <c r="D21" s="38"/>
      <c r="E21" s="38"/>
      <c r="F21" s="38"/>
      <c r="G21" s="38"/>
      <c r="H21" s="38"/>
    </row>
    <row r="22" spans="1:8" ht="15.75">
      <c r="A22" s="38"/>
      <c r="B22" s="38"/>
      <c r="C22" s="38"/>
      <c r="D22" s="38"/>
      <c r="E22" s="38"/>
      <c r="F22" s="38"/>
      <c r="G22" s="38"/>
      <c r="H22" s="38"/>
    </row>
    <row r="23" spans="1:8" ht="15.75">
      <c r="A23" s="38"/>
      <c r="B23" s="38"/>
      <c r="C23" s="38"/>
      <c r="D23" s="38"/>
      <c r="E23" s="38"/>
      <c r="F23" s="38"/>
      <c r="G23" s="38"/>
      <c r="H23" s="38"/>
    </row>
    <row r="24" spans="1:8" ht="15.75">
      <c r="A24" s="38"/>
      <c r="B24" s="38"/>
      <c r="C24" s="38"/>
      <c r="D24" s="38"/>
      <c r="E24" s="38"/>
      <c r="F24" s="38"/>
      <c r="G24" s="38"/>
      <c r="H24" s="38"/>
    </row>
    <row r="25" spans="1:8" ht="15.75">
      <c r="A25" s="38"/>
      <c r="B25" s="38"/>
      <c r="C25" s="38"/>
      <c r="D25" s="38"/>
      <c r="E25" s="38"/>
      <c r="F25" s="38"/>
      <c r="G25" s="38"/>
      <c r="H25" s="38"/>
    </row>
    <row r="26" spans="1:8" ht="15.75">
      <c r="A26" s="38"/>
      <c r="B26" s="38"/>
      <c r="C26" s="38"/>
      <c r="D26" s="38"/>
      <c r="E26" s="38"/>
      <c r="F26" s="38"/>
      <c r="G26" s="38"/>
      <c r="H26" s="38"/>
    </row>
    <row r="27" spans="1:8" ht="15.75">
      <c r="A27" s="38"/>
      <c r="B27" s="38"/>
      <c r="C27" s="38"/>
      <c r="D27" s="38"/>
      <c r="E27" s="38"/>
      <c r="F27" s="38"/>
      <c r="G27" s="38"/>
      <c r="H27" s="38"/>
    </row>
    <row r="28" spans="1:8" ht="15.75">
      <c r="A28" s="38"/>
      <c r="B28" s="38"/>
      <c r="C28" s="38"/>
      <c r="D28" s="38"/>
      <c r="E28" s="38"/>
      <c r="F28" s="38"/>
      <c r="G28" s="38"/>
      <c r="H28" s="38"/>
    </row>
  </sheetData>
  <sheetProtection/>
  <mergeCells count="3">
    <mergeCell ref="A6:A7"/>
    <mergeCell ref="B6:C6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44"/>
  <sheetViews>
    <sheetView workbookViewId="0" topLeftCell="A22">
      <selection activeCell="B43" sqref="B43"/>
    </sheetView>
  </sheetViews>
  <sheetFormatPr defaultColWidth="9.00390625" defaultRowHeight="19.5" customHeight="1"/>
  <cols>
    <col min="1" max="1" width="50.375" style="0" customWidth="1"/>
    <col min="2" max="2" width="18.00390625" style="0" customWidth="1"/>
    <col min="3" max="3" width="47.00390625" style="0" customWidth="1"/>
    <col min="4" max="4" width="19.375" style="0" customWidth="1"/>
  </cols>
  <sheetData>
    <row r="1" spans="1:4" ht="19.5" customHeight="1">
      <c r="A1" s="282" t="s">
        <v>298</v>
      </c>
      <c r="B1" s="282"/>
      <c r="C1" s="282"/>
      <c r="D1" s="282"/>
    </row>
    <row r="3" ht="19.5" customHeight="1">
      <c r="D3" s="183" t="s">
        <v>299</v>
      </c>
    </row>
    <row r="4" ht="19.5" customHeight="1">
      <c r="D4" s="157"/>
    </row>
    <row r="5" ht="19.5" customHeight="1" thickBot="1">
      <c r="D5" s="43" t="s">
        <v>280</v>
      </c>
    </row>
    <row r="6" spans="1:4" ht="19.5" customHeight="1" thickBot="1">
      <c r="A6" s="295" t="s">
        <v>93</v>
      </c>
      <c r="B6" s="296"/>
      <c r="C6" s="297" t="s">
        <v>3</v>
      </c>
      <c r="D6" s="298"/>
    </row>
    <row r="7" spans="1:4" ht="19.5" customHeight="1">
      <c r="A7" s="299" t="s">
        <v>26</v>
      </c>
      <c r="B7" s="301" t="s">
        <v>52</v>
      </c>
      <c r="C7" s="303" t="s">
        <v>26</v>
      </c>
      <c r="D7" s="301" t="s">
        <v>52</v>
      </c>
    </row>
    <row r="8" spans="1:4" ht="19.5" customHeight="1" thickBot="1">
      <c r="A8" s="300"/>
      <c r="B8" s="302"/>
      <c r="C8" s="304"/>
      <c r="D8" s="302"/>
    </row>
    <row r="9" spans="1:4" ht="19.5" customHeight="1">
      <c r="A9" s="213" t="s">
        <v>94</v>
      </c>
      <c r="B9" s="238">
        <v>8097</v>
      </c>
      <c r="C9" s="214" t="s">
        <v>34</v>
      </c>
      <c r="D9" s="238">
        <v>8732</v>
      </c>
    </row>
    <row r="10" spans="1:4" ht="19.5" customHeight="1">
      <c r="A10" s="215" t="s">
        <v>19</v>
      </c>
      <c r="B10" s="232">
        <v>45000</v>
      </c>
      <c r="C10" s="216" t="s">
        <v>41</v>
      </c>
      <c r="D10" s="232">
        <v>2188</v>
      </c>
    </row>
    <row r="11" spans="1:4" ht="19.5" customHeight="1">
      <c r="A11" s="215" t="s">
        <v>20</v>
      </c>
      <c r="B11" s="232">
        <v>4500</v>
      </c>
      <c r="C11" s="216" t="s">
        <v>95</v>
      </c>
      <c r="D11" s="232">
        <v>61225</v>
      </c>
    </row>
    <row r="12" spans="1:4" ht="19.5" customHeight="1">
      <c r="A12" s="217" t="s">
        <v>320</v>
      </c>
      <c r="B12" s="232">
        <v>1000</v>
      </c>
      <c r="C12" s="216" t="s">
        <v>36</v>
      </c>
      <c r="D12" s="232">
        <v>1854</v>
      </c>
    </row>
    <row r="13" spans="1:4" ht="19.5" customHeight="1">
      <c r="A13" s="215" t="s">
        <v>321</v>
      </c>
      <c r="B13" s="232">
        <v>1400</v>
      </c>
      <c r="C13" s="216" t="s">
        <v>37</v>
      </c>
      <c r="D13" s="232"/>
    </row>
    <row r="14" spans="1:4" ht="19.5" customHeight="1">
      <c r="A14" s="217" t="s">
        <v>43</v>
      </c>
      <c r="B14" s="232"/>
      <c r="C14" s="216" t="s">
        <v>45</v>
      </c>
      <c r="D14" s="232">
        <v>1688</v>
      </c>
    </row>
    <row r="15" spans="1:4" ht="19.5" customHeight="1">
      <c r="A15" s="215" t="s">
        <v>96</v>
      </c>
      <c r="B15" s="232">
        <v>1800</v>
      </c>
      <c r="C15" s="216" t="s">
        <v>46</v>
      </c>
      <c r="D15" s="232">
        <v>2166</v>
      </c>
    </row>
    <row r="16" spans="1:4" ht="19.5" customHeight="1">
      <c r="A16" s="215" t="s">
        <v>97</v>
      </c>
      <c r="B16" s="232"/>
      <c r="C16" s="216" t="s">
        <v>175</v>
      </c>
      <c r="D16" s="232">
        <v>11725</v>
      </c>
    </row>
    <row r="17" spans="1:4" ht="19.5" customHeight="1">
      <c r="A17" s="215" t="s">
        <v>42</v>
      </c>
      <c r="B17" s="232"/>
      <c r="C17" s="216"/>
      <c r="D17" s="232"/>
    </row>
    <row r="18" spans="1:4" ht="19.5" customHeight="1">
      <c r="A18" s="217" t="s">
        <v>47</v>
      </c>
      <c r="B18" s="232">
        <v>363</v>
      </c>
      <c r="C18" s="216" t="s">
        <v>0</v>
      </c>
      <c r="D18" s="232"/>
    </row>
    <row r="19" spans="1:4" ht="19.5" customHeight="1">
      <c r="A19" s="215" t="s">
        <v>98</v>
      </c>
      <c r="B19" s="232">
        <v>3342</v>
      </c>
      <c r="C19" s="216"/>
      <c r="D19" s="232"/>
    </row>
    <row r="20" spans="1:4" ht="19.5" customHeight="1">
      <c r="A20" s="215" t="s">
        <v>21</v>
      </c>
      <c r="B20" s="232">
        <v>800</v>
      </c>
      <c r="C20" s="216"/>
      <c r="D20" s="232"/>
    </row>
    <row r="21" spans="1:4" ht="19.5" customHeight="1">
      <c r="A21" s="218" t="s">
        <v>99</v>
      </c>
      <c r="B21" s="231">
        <f>SUM(B9:B20)</f>
        <v>66302</v>
      </c>
      <c r="C21" s="219" t="s">
        <v>100</v>
      </c>
      <c r="D21" s="231">
        <f>SUM(D9:D20)</f>
        <v>89578</v>
      </c>
    </row>
    <row r="22" spans="1:4" ht="19.5" customHeight="1">
      <c r="A22" s="218" t="s">
        <v>101</v>
      </c>
      <c r="B22" s="231">
        <v>34277</v>
      </c>
      <c r="C22" s="219" t="s">
        <v>102</v>
      </c>
      <c r="D22" s="231"/>
    </row>
    <row r="23" spans="1:4" ht="19.5" customHeight="1">
      <c r="A23" s="215" t="s">
        <v>103</v>
      </c>
      <c r="B23" s="231"/>
      <c r="C23" s="216" t="s">
        <v>104</v>
      </c>
      <c r="D23" s="232"/>
    </row>
    <row r="24" spans="1:4" ht="19.5" customHeight="1">
      <c r="A24" s="215" t="s">
        <v>105</v>
      </c>
      <c r="B24" s="232"/>
      <c r="C24" s="216" t="s">
        <v>106</v>
      </c>
      <c r="D24" s="232"/>
    </row>
    <row r="25" spans="1:4" ht="19.5" customHeight="1">
      <c r="A25" s="215" t="s">
        <v>107</v>
      </c>
      <c r="B25" s="232"/>
      <c r="C25" s="216" t="s">
        <v>48</v>
      </c>
      <c r="D25" s="232"/>
    </row>
    <row r="26" spans="1:4" ht="19.5" customHeight="1" thickBot="1">
      <c r="A26" s="220" t="s">
        <v>108</v>
      </c>
      <c r="B26" s="233">
        <f>SUM(B23:B25)</f>
        <v>0</v>
      </c>
      <c r="C26" s="221" t="s">
        <v>109</v>
      </c>
      <c r="D26" s="233">
        <f>SUM(D23:D25)</f>
        <v>0</v>
      </c>
    </row>
    <row r="27" spans="1:4" ht="19.5" customHeight="1" thickBot="1">
      <c r="A27" s="222" t="s">
        <v>110</v>
      </c>
      <c r="B27" s="234">
        <f>SUM(B21,B22,B26)</f>
        <v>100579</v>
      </c>
      <c r="C27" s="223" t="s">
        <v>111</v>
      </c>
      <c r="D27" s="234">
        <f>SUM(D21,D22,D26)</f>
        <v>89578</v>
      </c>
    </row>
    <row r="28" spans="1:4" ht="19.5" customHeight="1" thickBot="1">
      <c r="A28" s="222" t="s">
        <v>112</v>
      </c>
      <c r="B28" s="235" t="str">
        <f>IF(((D27-B27)&gt;0),D27-B27,"----")</f>
        <v>----</v>
      </c>
      <c r="C28" s="224" t="s">
        <v>113</v>
      </c>
      <c r="D28" s="239">
        <f>IF(((B27-D27)&gt;0),B27-D27,"----")</f>
        <v>11001</v>
      </c>
    </row>
    <row r="29" spans="1:4" ht="19.5" customHeight="1">
      <c r="A29" s="225" t="s">
        <v>114</v>
      </c>
      <c r="B29" s="230">
        <v>14456</v>
      </c>
      <c r="C29" s="214" t="s">
        <v>1</v>
      </c>
      <c r="D29" s="238">
        <v>22119</v>
      </c>
    </row>
    <row r="30" spans="1:4" ht="19.5" customHeight="1">
      <c r="A30" s="215" t="s">
        <v>115</v>
      </c>
      <c r="B30" s="232">
        <v>5152</v>
      </c>
      <c r="C30" s="216" t="s">
        <v>38</v>
      </c>
      <c r="D30" s="232">
        <v>2380</v>
      </c>
    </row>
    <row r="31" spans="1:4" ht="19.5" customHeight="1">
      <c r="A31" s="215" t="s">
        <v>116</v>
      </c>
      <c r="B31" s="232"/>
      <c r="C31" s="216" t="s">
        <v>117</v>
      </c>
      <c r="D31" s="232"/>
    </row>
    <row r="32" spans="1:4" ht="19.5" customHeight="1">
      <c r="A32" s="215" t="s">
        <v>118</v>
      </c>
      <c r="B32" s="232"/>
      <c r="C32" s="216" t="s">
        <v>49</v>
      </c>
      <c r="D32" s="232"/>
    </row>
    <row r="33" spans="1:4" ht="19.5" customHeight="1">
      <c r="A33" s="215" t="s">
        <v>119</v>
      </c>
      <c r="B33" s="232"/>
      <c r="C33" s="216" t="s">
        <v>50</v>
      </c>
      <c r="D33" s="232">
        <v>6110</v>
      </c>
    </row>
    <row r="34" spans="1:4" ht="19.5" customHeight="1">
      <c r="A34" s="215" t="s">
        <v>21</v>
      </c>
      <c r="B34" s="231"/>
      <c r="C34" s="216"/>
      <c r="D34" s="232"/>
    </row>
    <row r="35" spans="1:4" ht="19.5" customHeight="1">
      <c r="A35" s="215" t="s">
        <v>120</v>
      </c>
      <c r="B35" s="231"/>
      <c r="C35" s="216" t="s">
        <v>0</v>
      </c>
      <c r="D35" s="232"/>
    </row>
    <row r="36" spans="1:4" ht="19.5" customHeight="1">
      <c r="A36" s="218" t="s">
        <v>121</v>
      </c>
      <c r="B36" s="231">
        <f>SUM(B29:B35)</f>
        <v>19608</v>
      </c>
      <c r="C36" s="219" t="s">
        <v>122</v>
      </c>
      <c r="D36" s="231">
        <f>SUM(D29:D35)</f>
        <v>30609</v>
      </c>
    </row>
    <row r="37" spans="1:4" ht="19.5" customHeight="1">
      <c r="A37" s="218" t="s">
        <v>123</v>
      </c>
      <c r="B37" s="231"/>
      <c r="C37" s="219" t="s">
        <v>124</v>
      </c>
      <c r="D37" s="231"/>
    </row>
    <row r="38" spans="1:4" ht="19.5" customHeight="1">
      <c r="A38" s="215" t="s">
        <v>125</v>
      </c>
      <c r="B38" s="232"/>
      <c r="C38" s="216" t="s">
        <v>126</v>
      </c>
      <c r="D38" s="232"/>
    </row>
    <row r="39" spans="1:4" ht="19.5" customHeight="1">
      <c r="A39" s="215" t="s">
        <v>127</v>
      </c>
      <c r="B39" s="232"/>
      <c r="C39" s="216" t="s">
        <v>128</v>
      </c>
      <c r="D39" s="232"/>
    </row>
    <row r="40" spans="1:4" ht="19.5" customHeight="1">
      <c r="A40" s="215" t="s">
        <v>107</v>
      </c>
      <c r="B40" s="232"/>
      <c r="C40" s="216" t="s">
        <v>48</v>
      </c>
      <c r="D40" s="232"/>
    </row>
    <row r="41" spans="1:4" ht="19.5" customHeight="1" thickBot="1">
      <c r="A41" s="218" t="s">
        <v>129</v>
      </c>
      <c r="B41" s="231">
        <f>SUM(B38:B40)</f>
        <v>0</v>
      </c>
      <c r="C41" s="219" t="s">
        <v>109</v>
      </c>
      <c r="D41" s="231">
        <f>SUM(D38:D40)</f>
        <v>0</v>
      </c>
    </row>
    <row r="42" spans="1:4" ht="19.5" customHeight="1" thickBot="1">
      <c r="A42" s="222" t="s">
        <v>130</v>
      </c>
      <c r="B42" s="234">
        <f>SUM(B36,B37,B41)</f>
        <v>19608</v>
      </c>
      <c r="C42" s="223" t="s">
        <v>131</v>
      </c>
      <c r="D42" s="234">
        <f>SUM(D36,D37,D41)</f>
        <v>30609</v>
      </c>
    </row>
    <row r="43" spans="1:4" ht="19.5" customHeight="1">
      <c r="A43" s="226" t="s">
        <v>112</v>
      </c>
      <c r="B43" s="236">
        <f>IF(((D42-B42)&gt;0),D42-B42,"----")</f>
        <v>11001</v>
      </c>
      <c r="C43" s="227" t="s">
        <v>113</v>
      </c>
      <c r="D43" s="236" t="str">
        <f>IF(((B42-D42)&gt;0),B42-D42,"----")</f>
        <v>----</v>
      </c>
    </row>
    <row r="44" spans="1:4" ht="19.5" customHeight="1" thickBot="1">
      <c r="A44" s="228" t="s">
        <v>132</v>
      </c>
      <c r="B44" s="237">
        <f>SUM(B27,B42)</f>
        <v>120187</v>
      </c>
      <c r="C44" s="229" t="s">
        <v>133</v>
      </c>
      <c r="D44" s="237">
        <f>SUM(D27,D42)</f>
        <v>120187</v>
      </c>
    </row>
  </sheetData>
  <sheetProtection/>
  <mergeCells count="7">
    <mergeCell ref="A1:D1"/>
    <mergeCell ref="A6:B6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  <headerFooter alignWithMargins="0">
    <oddHeader>&amp;R&amp;"Times,Normál"&amp;12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35.375" style="0" customWidth="1"/>
    <col min="3" max="3" width="16.875" style="0" customWidth="1"/>
    <col min="4" max="4" width="15.25390625" style="0" customWidth="1"/>
    <col min="5" max="5" width="14.75390625" style="0" customWidth="1"/>
    <col min="6" max="6" width="16.625" style="0" customWidth="1"/>
  </cols>
  <sheetData>
    <row r="1" spans="1:6" ht="65.25" customHeight="1">
      <c r="A1" s="305" t="s">
        <v>335</v>
      </c>
      <c r="B1" s="305"/>
      <c r="C1" s="305"/>
      <c r="D1" s="305"/>
      <c r="E1" s="305"/>
      <c r="F1" s="305"/>
    </row>
    <row r="2" spans="1:6" ht="14.25">
      <c r="A2" s="157"/>
      <c r="B2" s="157"/>
      <c r="C2" s="157"/>
      <c r="D2" s="157"/>
      <c r="E2" s="157"/>
      <c r="F2" s="157"/>
    </row>
    <row r="3" spans="1:6" ht="15">
      <c r="A3" s="157"/>
      <c r="B3" s="157"/>
      <c r="C3" s="157"/>
      <c r="D3" s="157"/>
      <c r="E3" s="157"/>
      <c r="F3" s="183" t="s">
        <v>295</v>
      </c>
    </row>
    <row r="4" spans="1:6" ht="14.25">
      <c r="A4" s="157"/>
      <c r="B4" s="157"/>
      <c r="C4" s="157"/>
      <c r="D4" s="157"/>
      <c r="E4" s="157"/>
      <c r="F4" s="157"/>
    </row>
    <row r="5" spans="1:6" ht="15.75" thickBot="1">
      <c r="A5" s="50"/>
      <c r="B5" s="50"/>
      <c r="C5" s="306"/>
      <c r="D5" s="306"/>
      <c r="E5" s="184"/>
      <c r="F5" s="43" t="s">
        <v>280</v>
      </c>
    </row>
    <row r="6" spans="1:6" ht="15.75">
      <c r="A6" s="307" t="s">
        <v>24</v>
      </c>
      <c r="B6" s="309" t="s">
        <v>260</v>
      </c>
      <c r="C6" s="309" t="s">
        <v>261</v>
      </c>
      <c r="D6" s="309"/>
      <c r="E6" s="309"/>
      <c r="F6" s="311" t="s">
        <v>262</v>
      </c>
    </row>
    <row r="7" spans="1:6" ht="16.5" thickBot="1">
      <c r="A7" s="308"/>
      <c r="B7" s="310"/>
      <c r="C7" s="185" t="s">
        <v>142</v>
      </c>
      <c r="D7" s="185" t="s">
        <v>143</v>
      </c>
      <c r="E7" s="185" t="s">
        <v>228</v>
      </c>
      <c r="F7" s="312"/>
    </row>
    <row r="8" spans="1:6" ht="16.5" thickBot="1">
      <c r="A8" s="186">
        <v>1</v>
      </c>
      <c r="B8" s="187">
        <v>2</v>
      </c>
      <c r="C8" s="187">
        <v>3</v>
      </c>
      <c r="D8" s="187">
        <v>4</v>
      </c>
      <c r="E8" s="187">
        <v>5</v>
      </c>
      <c r="F8" s="188">
        <v>6</v>
      </c>
    </row>
    <row r="9" spans="1:6" ht="15.75">
      <c r="A9" s="189" t="s">
        <v>5</v>
      </c>
      <c r="B9" s="190"/>
      <c r="C9" s="191"/>
      <c r="D9" s="191"/>
      <c r="E9" s="191"/>
      <c r="F9" s="192">
        <f>SUM(C9:E9)</f>
        <v>0</v>
      </c>
    </row>
    <row r="10" spans="1:6" ht="15.75">
      <c r="A10" s="193" t="s">
        <v>8</v>
      </c>
      <c r="B10" s="168"/>
      <c r="C10" s="194"/>
      <c r="D10" s="194"/>
      <c r="E10" s="194"/>
      <c r="F10" s="195">
        <f>SUM(C10:E10)</f>
        <v>0</v>
      </c>
    </row>
    <row r="11" spans="1:6" ht="15.75">
      <c r="A11" s="193" t="s">
        <v>9</v>
      </c>
      <c r="B11" s="168"/>
      <c r="C11" s="194"/>
      <c r="D11" s="194"/>
      <c r="E11" s="194"/>
      <c r="F11" s="195">
        <f>SUM(C11:E11)</f>
        <v>0</v>
      </c>
    </row>
    <row r="12" spans="1:6" ht="15.75">
      <c r="A12" s="193" t="s">
        <v>6</v>
      </c>
      <c r="B12" s="168"/>
      <c r="C12" s="194"/>
      <c r="D12" s="194"/>
      <c r="E12" s="194"/>
      <c r="F12" s="195">
        <f>SUM(C12:E12)</f>
        <v>0</v>
      </c>
    </row>
    <row r="13" spans="1:6" ht="16.5" thickBot="1">
      <c r="A13" s="196" t="s">
        <v>7</v>
      </c>
      <c r="B13" s="171"/>
      <c r="C13" s="197"/>
      <c r="D13" s="197"/>
      <c r="E13" s="197"/>
      <c r="F13" s="195">
        <f>SUM(C13:E13)</f>
        <v>0</v>
      </c>
    </row>
    <row r="14" spans="1:6" ht="16.5" thickBot="1">
      <c r="A14" s="186" t="s">
        <v>263</v>
      </c>
      <c r="B14" s="198" t="s">
        <v>264</v>
      </c>
      <c r="C14" s="199">
        <f>SUM(C9:C13)</f>
        <v>0</v>
      </c>
      <c r="D14" s="199">
        <f>SUM(D9:D13)</f>
        <v>0</v>
      </c>
      <c r="E14" s="199">
        <f>SUM(E9:E13)</f>
        <v>0</v>
      </c>
      <c r="F14" s="200">
        <f>SUM(F9:F13)</f>
        <v>0</v>
      </c>
    </row>
    <row r="15" spans="1:6" ht="15.75">
      <c r="A15" s="35"/>
      <c r="B15" s="35"/>
      <c r="C15" s="35"/>
      <c r="D15" s="35"/>
      <c r="E15" s="35"/>
      <c r="F15" s="35"/>
    </row>
  </sheetData>
  <sheetProtection/>
  <mergeCells count="6">
    <mergeCell ref="A1:F1"/>
    <mergeCell ref="C5:D5"/>
    <mergeCell ref="A6:A7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7.625" style="0" customWidth="1"/>
    <col min="2" max="2" width="55.00390625" style="0" customWidth="1"/>
    <col min="3" max="3" width="19.125" style="0" customWidth="1"/>
  </cols>
  <sheetData>
    <row r="1" spans="1:3" ht="87.75" customHeight="1">
      <c r="A1" s="305" t="s">
        <v>336</v>
      </c>
      <c r="B1" s="305"/>
      <c r="C1" s="305"/>
    </row>
    <row r="2" spans="1:3" ht="14.25">
      <c r="A2" s="157"/>
      <c r="B2" s="157"/>
      <c r="C2" s="157"/>
    </row>
    <row r="3" spans="1:3" ht="15">
      <c r="A3" s="157"/>
      <c r="B3" s="157"/>
      <c r="C3" s="156" t="s">
        <v>294</v>
      </c>
    </row>
    <row r="4" spans="1:3" ht="14.25">
      <c r="A4" s="157"/>
      <c r="B4" s="157"/>
      <c r="C4" s="121"/>
    </row>
    <row r="5" spans="1:3" ht="15.75" thickBot="1">
      <c r="A5" s="50"/>
      <c r="B5" s="50"/>
      <c r="C5" s="43" t="s">
        <v>280</v>
      </c>
    </row>
    <row r="6" spans="1:3" ht="16.5" thickBot="1">
      <c r="A6" s="158" t="s">
        <v>24</v>
      </c>
      <c r="B6" s="159" t="s">
        <v>265</v>
      </c>
      <c r="C6" s="160" t="s">
        <v>52</v>
      </c>
    </row>
    <row r="7" spans="1:3" ht="16.5" thickBot="1">
      <c r="A7" s="161">
        <v>1</v>
      </c>
      <c r="B7" s="162">
        <v>2</v>
      </c>
      <c r="C7" s="163">
        <v>3</v>
      </c>
    </row>
    <row r="8" spans="1:3" ht="15.75">
      <c r="A8" s="164" t="s">
        <v>5</v>
      </c>
      <c r="B8" s="175" t="s">
        <v>266</v>
      </c>
      <c r="C8" s="176">
        <v>47400</v>
      </c>
    </row>
    <row r="9" spans="1:3" ht="47.25" customHeight="1">
      <c r="A9" s="167" t="s">
        <v>8</v>
      </c>
      <c r="B9" s="177" t="s">
        <v>267</v>
      </c>
      <c r="C9" s="178">
        <v>5152</v>
      </c>
    </row>
    <row r="10" spans="1:3" ht="15.75">
      <c r="A10" s="167" t="s">
        <v>9</v>
      </c>
      <c r="B10" s="179" t="s">
        <v>268</v>
      </c>
      <c r="C10" s="178"/>
    </row>
    <row r="11" spans="1:3" ht="53.25" customHeight="1">
      <c r="A11" s="167" t="s">
        <v>6</v>
      </c>
      <c r="B11" s="179" t="s">
        <v>269</v>
      </c>
      <c r="C11" s="178">
        <v>14456</v>
      </c>
    </row>
    <row r="12" spans="1:3" ht="15.75">
      <c r="A12" s="170" t="s">
        <v>7</v>
      </c>
      <c r="B12" s="179" t="s">
        <v>270</v>
      </c>
      <c r="C12" s="180"/>
    </row>
    <row r="13" spans="1:3" ht="16.5" thickBot="1">
      <c r="A13" s="167" t="s">
        <v>263</v>
      </c>
      <c r="B13" s="181" t="s">
        <v>271</v>
      </c>
      <c r="C13" s="178"/>
    </row>
    <row r="14" spans="1:3" ht="16.5" thickBot="1">
      <c r="A14" s="313" t="s">
        <v>272</v>
      </c>
      <c r="B14" s="314"/>
      <c r="C14" s="182">
        <f>SUM(C8:C13)</f>
        <v>67008</v>
      </c>
    </row>
    <row r="15" spans="1:3" ht="45.75" customHeight="1">
      <c r="A15" s="315"/>
      <c r="B15" s="315"/>
      <c r="C15" s="315"/>
    </row>
  </sheetData>
  <sheetProtection/>
  <mergeCells count="3">
    <mergeCell ref="A1:C1"/>
    <mergeCell ref="A14:B14"/>
    <mergeCell ref="A15:C1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5.00390625" style="0" customWidth="1"/>
    <col min="2" max="2" width="49.875" style="0" customWidth="1"/>
    <col min="3" max="3" width="27.125" style="0" customWidth="1"/>
  </cols>
  <sheetData>
    <row r="1" spans="1:5" ht="58.5" customHeight="1">
      <c r="A1" s="305" t="s">
        <v>337</v>
      </c>
      <c r="B1" s="305"/>
      <c r="C1" s="305"/>
      <c r="D1" s="305"/>
      <c r="E1" s="305"/>
    </row>
    <row r="2" spans="1:5" ht="14.25" customHeight="1">
      <c r="A2" s="157"/>
      <c r="B2" s="157"/>
      <c r="C2" s="157"/>
      <c r="D2" s="157"/>
      <c r="E2" s="157"/>
    </row>
    <row r="3" spans="1:5" ht="14.25" customHeight="1">
      <c r="A3" s="157"/>
      <c r="B3" s="157"/>
      <c r="C3" s="156" t="s">
        <v>293</v>
      </c>
      <c r="D3" s="157"/>
      <c r="E3" s="157"/>
    </row>
    <row r="4" spans="1:5" ht="14.25" customHeight="1">
      <c r="A4" s="157"/>
      <c r="B4" s="157"/>
      <c r="C4" s="121"/>
      <c r="D4" s="157"/>
      <c r="E4" s="157"/>
    </row>
    <row r="5" spans="1:3" ht="15.75" thickBot="1">
      <c r="A5" s="50"/>
      <c r="B5" s="50"/>
      <c r="C5" s="43" t="s">
        <v>280</v>
      </c>
    </row>
    <row r="6" spans="1:3" ht="16.5" thickBot="1">
      <c r="A6" s="158" t="s">
        <v>24</v>
      </c>
      <c r="B6" s="159" t="s">
        <v>273</v>
      </c>
      <c r="C6" s="160" t="s">
        <v>274</v>
      </c>
    </row>
    <row r="7" spans="1:3" ht="15.75">
      <c r="A7" s="164" t="s">
        <v>5</v>
      </c>
      <c r="B7" s="165"/>
      <c r="C7" s="166"/>
    </row>
    <row r="8" spans="1:3" ht="15.75">
      <c r="A8" s="167" t="s">
        <v>8</v>
      </c>
      <c r="B8" s="168"/>
      <c r="C8" s="169"/>
    </row>
    <row r="9" spans="1:3" ht="16.5" thickBot="1">
      <c r="A9" s="170" t="s">
        <v>9</v>
      </c>
      <c r="B9" s="171"/>
      <c r="C9" s="172"/>
    </row>
    <row r="10" spans="1:3" ht="46.5" customHeight="1" thickBot="1">
      <c r="A10" s="161" t="s">
        <v>6</v>
      </c>
      <c r="B10" s="173" t="s">
        <v>275</v>
      </c>
      <c r="C10" s="174">
        <f>SUM(C7:C9)</f>
        <v>0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E12" sqref="E12"/>
    </sheetView>
  </sheetViews>
  <sheetFormatPr defaultColWidth="9.00390625" defaultRowHeight="12.75"/>
  <cols>
    <col min="1" max="1" width="11.25390625" style="0" customWidth="1"/>
    <col min="2" max="2" width="49.625" style="0" customWidth="1"/>
    <col min="3" max="3" width="16.75390625" style="1" customWidth="1"/>
  </cols>
  <sheetData>
    <row r="1" spans="1:3" ht="32.25" customHeight="1">
      <c r="A1" s="282" t="s">
        <v>291</v>
      </c>
      <c r="B1" s="282"/>
      <c r="C1" s="282"/>
    </row>
    <row r="3" ht="15">
      <c r="C3" s="156" t="s">
        <v>292</v>
      </c>
    </row>
    <row r="4" ht="14.25">
      <c r="C4" s="121"/>
    </row>
    <row r="5" ht="15.75" thickBot="1">
      <c r="C5" s="43" t="s">
        <v>280</v>
      </c>
    </row>
    <row r="6" spans="1:3" ht="19.5" customHeight="1">
      <c r="A6" s="316" t="s">
        <v>24</v>
      </c>
      <c r="B6" s="301" t="s">
        <v>25</v>
      </c>
      <c r="C6" s="320" t="s">
        <v>52</v>
      </c>
    </row>
    <row r="7" spans="1:3" ht="19.5" customHeight="1">
      <c r="A7" s="317"/>
      <c r="B7" s="319"/>
      <c r="C7" s="321"/>
    </row>
    <row r="8" spans="1:3" ht="19.5" customHeight="1" thickBot="1">
      <c r="A8" s="318"/>
      <c r="B8" s="302"/>
      <c r="C8" s="322"/>
    </row>
    <row r="9" spans="1:3" ht="19.5" customHeight="1">
      <c r="A9" s="103" t="s">
        <v>5</v>
      </c>
      <c r="B9" s="28" t="s">
        <v>338</v>
      </c>
      <c r="C9" s="203">
        <v>381</v>
      </c>
    </row>
    <row r="10" spans="1:3" ht="19.5" customHeight="1">
      <c r="A10" s="103" t="s">
        <v>8</v>
      </c>
      <c r="B10" s="28" t="s">
        <v>339</v>
      </c>
      <c r="C10" s="203">
        <v>197</v>
      </c>
    </row>
    <row r="11" spans="1:3" ht="19.5" customHeight="1">
      <c r="A11" s="103" t="s">
        <v>9</v>
      </c>
      <c r="B11" s="28" t="s">
        <v>340</v>
      </c>
      <c r="C11" s="203">
        <v>1802</v>
      </c>
    </row>
    <row r="12" spans="1:3" ht="19.5" customHeight="1">
      <c r="A12" s="243"/>
      <c r="B12" s="241" t="s">
        <v>53</v>
      </c>
      <c r="C12" s="276">
        <f>SUM(C9:C11)</f>
        <v>2380</v>
      </c>
    </row>
    <row r="13" spans="1:3" ht="19.5" customHeight="1">
      <c r="A13" s="243" t="s">
        <v>5</v>
      </c>
      <c r="B13" s="242" t="s">
        <v>341</v>
      </c>
      <c r="C13" s="99">
        <v>22119</v>
      </c>
    </row>
    <row r="14" spans="1:3" ht="19.5" customHeight="1">
      <c r="A14" s="243"/>
      <c r="B14" s="242"/>
      <c r="C14" s="98"/>
    </row>
    <row r="15" spans="1:3" ht="19.5" customHeight="1">
      <c r="A15" s="243"/>
      <c r="B15" s="241" t="s">
        <v>54</v>
      </c>
      <c r="C15" s="276">
        <f>SUM(C13:C14)</f>
        <v>22119</v>
      </c>
    </row>
    <row r="16" spans="1:3" ht="19.5" customHeight="1" thickBot="1">
      <c r="A16" s="244"/>
      <c r="B16" s="245"/>
      <c r="C16" s="100"/>
    </row>
    <row r="17" spans="1:3" ht="19.5" customHeight="1" thickBot="1">
      <c r="A17" s="107"/>
      <c r="B17" s="234" t="s">
        <v>55</v>
      </c>
      <c r="C17" s="277">
        <f>SUM(C15,C12)</f>
        <v>24499</v>
      </c>
    </row>
    <row r="18" spans="1:3" ht="24.75" customHeight="1">
      <c r="A18" s="133"/>
      <c r="B18" s="133"/>
      <c r="C18" s="240"/>
    </row>
    <row r="19" spans="1:3" ht="24.75" customHeight="1">
      <c r="A19" s="133"/>
      <c r="B19" s="133"/>
      <c r="C19" s="240"/>
    </row>
  </sheetData>
  <sheetProtection/>
  <mergeCells count="4">
    <mergeCell ref="A6:A8"/>
    <mergeCell ref="B6:B8"/>
    <mergeCell ref="A1:C1"/>
    <mergeCell ref="C6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headerFooter alignWithMargins="0">
    <oddHeader xml:space="preserve">&amp;R&amp;12 </oddHeader>
  </headerFooter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Felhasznalo</cp:lastModifiedBy>
  <cp:lastPrinted>2013-03-11T13:53:28Z</cp:lastPrinted>
  <dcterms:created xsi:type="dcterms:W3CDTF">1997-01-17T14:02:09Z</dcterms:created>
  <dcterms:modified xsi:type="dcterms:W3CDTF">2013-03-11T13:53:32Z</dcterms:modified>
  <cp:category/>
  <cp:version/>
  <cp:contentType/>
  <cp:contentStatus/>
</cp:coreProperties>
</file>